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U:\Accounts\Fees\"/>
    </mc:Choice>
  </mc:AlternateContent>
  <xr:revisionPtr revIDLastSave="0" documentId="13_ncr:1_{5FAFF9A0-5CBC-4937-87C0-E86BC024C925}" xr6:coauthVersionLast="47" xr6:coauthVersionMax="47" xr10:uidLastSave="{00000000-0000-0000-0000-000000000000}"/>
  <bookViews>
    <workbookView xWindow="28680" yWindow="-120" windowWidth="29040" windowHeight="15840" firstSheet="1" activeTab="1" xr2:uid="{00000000-000D-0000-FFFF-FFFF00000000}"/>
  </bookViews>
  <sheets>
    <sheet name="Completion Notes" sheetId="15" r:id="rId1"/>
    <sheet name="Page 1" sheetId="1" r:id="rId2"/>
    <sheet name="Continuation Sheet 1 (Page 2)" sheetId="4" r:id="rId3"/>
    <sheet name="Continuation Sheet 3 (Page 4)" sheetId="22" r:id="rId4"/>
    <sheet name="Continuation Sheet 2 (Page 3)" sheetId="21" r:id="rId5"/>
    <sheet name="Lookup" sheetId="12" state="hidden" r:id="rId6"/>
  </sheets>
  <definedNames>
    <definedName name="_xlnm._FilterDatabase" localSheetId="5" hidden="1">Lookup!$A$1:$F$468</definedName>
    <definedName name="_xlnm._FilterDatabase" localSheetId="1" hidden="1">'Page 1'!$A$13:$T$23</definedName>
    <definedName name="AnerleyChristChurchandStPaul">Lookup!$U$2:$U$3</definedName>
    <definedName name="Ash">Lookup!$V$2</definedName>
    <definedName name="Aylesford">Lookup!$W$2</definedName>
    <definedName name="Baptism">Lookup!$T$27:$T$28</definedName>
    <definedName name="BarmingwTeston">Lookup!$X$2:$X$4</definedName>
    <definedName name="Barnehurst">Lookup!$Y$2</definedName>
    <definedName name="BeckenhamChristChurch">Lookup!$AA$2</definedName>
    <definedName name="BeckenhamStJo">Lookup!$Z$2</definedName>
    <definedName name="BelvedereAllSS">Lookup!$AB$2</definedName>
    <definedName name="BelvedereStAug">Lookup!$AC$2</definedName>
    <definedName name="Benefice">Lookup!#REF!</definedName>
    <definedName name="Benefices">Lookup!#REF!</definedName>
    <definedName name="Beneficetest">Lookup!#REF!</definedName>
    <definedName name="Beneficetests">Lookup!#REF!</definedName>
    <definedName name="BexleyheathChCh">Lookup!$AD$2</definedName>
    <definedName name="BexleyheathStPet">Lookup!$AE$2</definedName>
    <definedName name="BexleyTeamMinistry">Lookup!$CI$2:$CI$5</definedName>
    <definedName name="Bickley">Lookup!$AF$2</definedName>
    <definedName name="BigginHill">Lookup!$AG$2</definedName>
    <definedName name="BirlingAddingtonRyarshandTrottiscliffe">Lookup!$AH$2:$AH$5</definedName>
    <definedName name="BLEM">Lookup!$AM$2:$AM$3</definedName>
    <definedName name="Blendon">Lookup!$AI$2</definedName>
    <definedName name="BoroughGreen">Lookup!$AJ$2</definedName>
    <definedName name="Borstal">Lookup!$AK$2</definedName>
    <definedName name="BostallHeath">Lookup!$AL$2</definedName>
    <definedName name="Brasted">Lookup!$AN$2</definedName>
    <definedName name="Brenchley">Lookup!$AO$2</definedName>
    <definedName name="BromleyChCh">Lookup!$AP$2</definedName>
    <definedName name="BromleyHolyTrinity">Lookup!$AQ$2</definedName>
    <definedName name="BromleySSPetandPaul">Lookup!$AR$2</definedName>
    <definedName name="BromleyStAndr">Lookup!$AS$2</definedName>
    <definedName name="BromleyStJo">Lookup!$AT$2</definedName>
    <definedName name="BromleyStMark">Lookup!$AU$2</definedName>
    <definedName name="BurhamandWouldham">Lookup!$AV$2</definedName>
    <definedName name="Category">Lookup!$U$1:$GL$1</definedName>
    <definedName name="Chalk">Lookup!$AW$2</definedName>
    <definedName name="ChathamStMarywStJo">Lookup!$AX$2</definedName>
    <definedName name="ChathamStPaulwAllSS">Lookup!$AY$2</definedName>
    <definedName name="ChathamStPhilandStJas">Lookup!$AZ$2</definedName>
    <definedName name="ChathamStSteph">Lookup!$BA$2</definedName>
    <definedName name="ChelsfieldwithGreenStreetGreenandPrattsBottom">Lookup!$BB$2:$BB$5</definedName>
    <definedName name="Chevening">Lookup!$BC$2</definedName>
    <definedName name="Chiddingstone__St_Mary">Lookup!$BC$2</definedName>
    <definedName name="ChiddingstonewChiddingstoneCauseway">Lookup!$BD$2:$BD$6</definedName>
    <definedName name="ChislehurstAnnunciation">Lookup!$BE$2</definedName>
    <definedName name="ChislehurstChCh">Lookup!$BF$2</definedName>
    <definedName name="ChislehurstStNic">Lookup!$BG$2</definedName>
    <definedName name="ChristChurchSouthbrough">Lookup!$FM$2</definedName>
    <definedName name="ChristtheKingPrincesPark">Lookup!$BH$2</definedName>
    <definedName name="Click_Arrow_to_Right_of_Box">Lookup!$E$5:$E$222</definedName>
    <definedName name="Click_Here">Lookup!$K$2:$K$41</definedName>
    <definedName name="ClickHere">Lookup!$S$26:$S$26</definedName>
    <definedName name="Clickhere2">Lookup!$L$2:$L$41</definedName>
    <definedName name="CliffeatHoowCooling">Lookup!$BI$2</definedName>
    <definedName name="CobhamwLuddesdowneandDode">Lookup!$BJ$2:$BJ$4</definedName>
    <definedName name="Completer">Lookup!$L$42:$L$47</definedName>
    <definedName name="CoxheathEastFarleighHuntonLintonandWestF">Lookup!$BK$2:$BK$6</definedName>
    <definedName name="Crayford">Lookup!$BM$2</definedName>
    <definedName name="CrayValley">Lookup!$BL$2:$BL$3</definedName>
    <definedName name="CrockenhillAllSo">Lookup!$BN$2</definedName>
    <definedName name="CrockhamHill_Westerham">Lookup!$BO$2:$BO$3</definedName>
    <definedName name="crockhamhillandwesterham">Lookup!$BO$2:$BO$3</definedName>
    <definedName name="CrockhamHillHTrin">Lookup!$BO$2:$BO$3</definedName>
    <definedName name="CrockhamHillWesterham">Lookup!$BO$2:$BO$3</definedName>
    <definedName name="CroftonStPaul">Lookup!$BP$2</definedName>
    <definedName name="CudhamandDowne">Lookup!$BQ$2:$BQ$3</definedName>
    <definedName name="CuxtonandHalling">Lookup!$BR$2:$BR$3</definedName>
    <definedName name="DarentValley">Lookup!$BS$2:$BS$4</definedName>
    <definedName name="DartfordChCh">Lookup!$BT$2</definedName>
    <definedName name="DartfordHTrin">Lookup!$BU$2</definedName>
    <definedName name="DartfordStEdm">Lookup!$BV$3</definedName>
    <definedName name="Ditton">Lookup!$BW$2</definedName>
    <definedName name="EastDartford">Lookup!$BV$5</definedName>
    <definedName name="Edenbridge">Lookup!$BZ$2</definedName>
    <definedName name="EPeckhamandNettlestead">Lookup!$BX$2:$BX$3</definedName>
    <definedName name="ErithChCh">Lookup!$CA$2</definedName>
    <definedName name="ErithStJo">Lookup!$CB$2</definedName>
    <definedName name="ErithStPaul">Lookup!$CC$2</definedName>
    <definedName name="EynsfordwFarninghamandLullingstone">Lookup!$CD$2:$CD$4</definedName>
    <definedName name="Falconwood">Lookup!$CE$2</definedName>
    <definedName name="Farnborough">Lookup!$CF$2:$CF$3</definedName>
    <definedName name="FawkhamandHartley">Lookup!$CG$2:$CG$3</definedName>
    <definedName name="FrindsburyAllStswUpnorChattenden">Lookup!$CJ$2:$CJ$4</definedName>
    <definedName name="Funeral_service_in_church">Lookup!$V$27:$V$46</definedName>
    <definedName name="FuneralsandBurials">Lookup!$V$27:$V$46</definedName>
    <definedName name="Gillingham__St_Augustine">Lookup!$CL$2</definedName>
    <definedName name="GillinghamHTrin">Lookup!$CK$2</definedName>
    <definedName name="GillinghamStAug">Lookup!$CL$2</definedName>
    <definedName name="GillinghamStBarnabas">Lookup!$CM$2</definedName>
    <definedName name="GillinghamStMark">Lookup!$CN$2:$CN$3</definedName>
    <definedName name="GillinghamStMary">Lookup!$CO$2</definedName>
    <definedName name="GrainwStoke">Lookup!$CP$2:$CP$3</definedName>
    <definedName name="GravesendHFamilywIfield">Lookup!$CQ$2:$CQ$3</definedName>
    <definedName name="GravesendStAid">Lookup!$CR$2</definedName>
    <definedName name="GravesendStGeo">Lookup!$CS$2</definedName>
    <definedName name="GravesendStMary">Lookup!$CT$2</definedName>
    <definedName name="GreenhitheStMary">Lookup!$CU$2</definedName>
    <definedName name="Hadlow">Lookup!$CV$2</definedName>
    <definedName name="Hayes">Lookup!$CW$2</definedName>
    <definedName name="HeverFourElmsandMarkBeech">Lookup!$CX$2:$CX$4</definedName>
    <definedName name="HighamandMerston">Lookup!$CZ$2</definedName>
    <definedName name="HighHalstowwAllHallowsandHooStMary">Lookup!$CY$2:$CY$3</definedName>
    <definedName name="Hildenborough">Lookup!$DA$2</definedName>
    <definedName name="HolyTrinitywithSaintJohnPenge">Lookup!$EC$2:$EC$3</definedName>
    <definedName name="HooStWerburgh">Lookup!$DB$2</definedName>
    <definedName name="Horsmonden">Lookup!$DC$2</definedName>
    <definedName name="IghthamandWrotham">Lookup!$DD$2:$DD$3</definedName>
    <definedName name="IsteadRise">Lookup!$DE$2</definedName>
    <definedName name="KemsingwWoodlands">Lookup!$DF$2:$DF$3</definedName>
    <definedName name="KentDownsandMalling">Lookup!$AH$2:$AH$8</definedName>
    <definedName name="Keston">Lookup!$DG$2</definedName>
    <definedName name="Kingsdown">Lookup!$DH$2</definedName>
    <definedName name="KingsHill">Lookup!$GG$2</definedName>
    <definedName name="KnockholtwHalstead">Lookup!$DJ$2:$DJ$3</definedName>
    <definedName name="LamberhurstandMatfield">Lookup!$DK$2:$DK$3</definedName>
    <definedName name="LamorbeyHRedeemer">Lookup!$DL$2</definedName>
    <definedName name="LamorbeyHTrin">Lookup!$DM$2</definedName>
    <definedName name="LangtonGreen">Lookup!$DN$2</definedName>
    <definedName name="Leigh">Lookup!$DO$2</definedName>
    <definedName name="Leybourne">Lookup!$DP$2</definedName>
    <definedName name="Longfield">Lookup!$DQ$2</definedName>
    <definedName name="LutonChCh">Lookup!$DR$2</definedName>
    <definedName name="Marriage">Lookup!$U$27:$U$33</definedName>
    <definedName name="MeophamwNurstead">Lookup!$DS$2:$DS$3</definedName>
    <definedName name="MereworthWateringburyandWestPeckham">Lookup!$BY$2:$BY$4</definedName>
    <definedName name="MiltonnextGravesendChCh">Lookup!$DT$2</definedName>
    <definedName name="MiltonnextGravesendwDenton">Lookup!$DU$2</definedName>
    <definedName name="MonumentsinChurchyard">Lookup!$W$27:$W$30</definedName>
    <definedName name="NewBeckenhamStPaul">Lookup!$DV$2</definedName>
    <definedName name="NewBromptonStLuke">Lookup!$DW$2</definedName>
    <definedName name="OrpingtonAllSS">Lookup!$DX$2</definedName>
    <definedName name="OrpingtonChCh">Lookup!$DY$2</definedName>
    <definedName name="Otford">Lookup!$DZ$2</definedName>
    <definedName name="PaddockWood">Lookup!$EA$2</definedName>
    <definedName name="Pembury">Lookup!$EB$2:$EB$3</definedName>
    <definedName name="PenshurstFordcombeandtheChiddingstoneChurches">Lookup!$BD$2:$BD$6</definedName>
    <definedName name="PerryStreet">Lookup!$ED$2</definedName>
    <definedName name="PettsWood">Lookup!$EE$2</definedName>
    <definedName name="PlaistowStMary">Lookup!$EF$2</definedName>
    <definedName name="Platt">Lookup!$EG$2</definedName>
    <definedName name="_xlnm.Print_Area" localSheetId="0">'Completion Notes'!$A$1:$J$35</definedName>
    <definedName name="_xlnm.Print_Area" localSheetId="2">'Continuation Sheet 1 (Page 2)'!$A$1:$Q$29</definedName>
    <definedName name="_xlnm.Print_Area" localSheetId="4">'Continuation Sheet 2 (Page 3)'!$A$1:$Q$29</definedName>
    <definedName name="_xlnm.Print_Area" localSheetId="3">'Continuation Sheet 3 (Page 4)'!$A$1:$Q$29</definedName>
    <definedName name="_xlnm.Print_Area" localSheetId="5">Lookup!$K$1:$Q$52</definedName>
    <definedName name="_xlnm.Print_Area" localSheetId="1">'Page 1'!$A$1:$T$38</definedName>
    <definedName name="QTR">'Page 1'!$W$1:$W$4</definedName>
    <definedName name="Rainham">Lookup!$EH$2</definedName>
    <definedName name="Ridley">Lookup!$EI$2</definedName>
    <definedName name="RiverheadwDuntonGreen">Lookup!$DI$4</definedName>
    <definedName name="Roch">Lookup!$EJ$2:$EJ$3</definedName>
    <definedName name="RochStJustus">Lookup!$EK$2</definedName>
    <definedName name="Rusthall">Lookup!$EL$2:$EL$3</definedName>
    <definedName name="SaintGeorgeandSaintBarnanbasBeckenham">Lookup!$EO$2:$EO$4</definedName>
    <definedName name="SChathamHTrin">Lookup!$EM$2:$EM$4</definedName>
    <definedName name="SealStPet">Lookup!$EP$2</definedName>
    <definedName name="SearchesinChurchRegisters">Lookup!$X$27:$X$32</definedName>
    <definedName name="Services">Lookup!$T$26:$X$26</definedName>
    <definedName name="Services2">Lookup!$T$27:$X$36</definedName>
    <definedName name="Services3">Lookup!$S$26:$X$26</definedName>
    <definedName name="SevenoaksStJo">Lookup!$EQ$2</definedName>
    <definedName name="SevenoaksStLuke">Lookup!$DI$3</definedName>
    <definedName name="SevenoaksStNic">Lookup!$ER$2</definedName>
    <definedName name="SevenoaksWeald">Lookup!$ES$2</definedName>
    <definedName name="SGillingham">Lookup!$EN$2:$EN$5</definedName>
    <definedName name="ShipbournewPlaxtol">Lookup!$ET$2:$ET$3</definedName>
    <definedName name="Shoreham">Lookup!$EU$2</definedName>
    <definedName name="Shorne">Lookup!$EV$2</definedName>
    <definedName name="Shortlands">Lookup!$EW$2</definedName>
    <definedName name="SidcupChCh">Lookup!$EX$2</definedName>
    <definedName name="SidcupStAndr">Lookup!$EY$2</definedName>
    <definedName name="SidcupStJowithFootscray">Lookup!$CH$2:$CH$3</definedName>
    <definedName name="SladeGreen">Lookup!$EZ$2</definedName>
    <definedName name="SnodlandAllSSwChCh">Lookup!$FA$2:$FA$3</definedName>
    <definedName name="SouthboroughStThos">Lookup!$FB$2</definedName>
    <definedName name="Southfleet">Lookup!$FC$2</definedName>
    <definedName name="SpeldhurstwGroombridgeandAshurst">Lookup!$FD$2:$FD$4</definedName>
    <definedName name="StanstedwFairseatandVigo">Lookup!$FO$2:$FO$4</definedName>
    <definedName name="StAugustinewithStLukeBromleyCommon">Lookup!$FE$2:$FE$3</definedName>
    <definedName name="StBotolphNorthfleetandStMarkRosherville">Lookup!$FF$2:$FF$3</definedName>
    <definedName name="StJamesTunbridgeWells">Lookup!$FG$2</definedName>
    <definedName name="StJameswStMichaelandStAugustineBeckenham">Lookup!$FH$2:$FH$3</definedName>
    <definedName name="StLawrenceBidboroughandStPeterSouthborough">Lookup!$FL$2:$FL$3</definedName>
    <definedName name="StLawrenceSealChartwithStMargaretUnderriver">Lookup!$FI$2:$FI$3</definedName>
    <definedName name="StMatthewHighBrooms">Lookup!$FN$2</definedName>
    <definedName name="Stone">Lookup!$FP$2</definedName>
    <definedName name="StPaulsCrayStBarn">Lookup!$FJ$2</definedName>
    <definedName name="StPhilipTunbridgeWells">Lookup!$FK$2</definedName>
    <definedName name="StroodStFran">Lookup!$FQ$2</definedName>
    <definedName name="StroodStNicwStMary">Lookup!$FR$2</definedName>
    <definedName name="SundridgewIdeHillToysHill">Lookup!$FS$2:$FS$4</definedName>
    <definedName name="SwanleyStMary">Lookup!$FT$2</definedName>
    <definedName name="SwanleyStPaul">Lookup!$FU$2:$FU$3</definedName>
    <definedName name="Swanscombe">Lookup!$FV$2</definedName>
    <definedName name="Thebradbourne">Lookup!$AM$2:$AM$3</definedName>
    <definedName name="TonbridgeSSPetandPaul">Lookup!$FW$2:$FW$5</definedName>
    <definedName name="TonbridgeStSteph">Lookup!$FX$2:$FX$3</definedName>
    <definedName name="TudeleycumCapelwFiveOakGreen">Lookup!$FY$2:$FY$3</definedName>
    <definedName name="TunbridgeWellsHTrinwChCh">Lookup!$FZ$2</definedName>
    <definedName name="TunbridgeWellsKChas">Lookup!$GA$2</definedName>
    <definedName name="TunbridgeWellsStBarn">Lookup!$GB$2</definedName>
    <definedName name="TunbridgeWellsStJo">Lookup!$GC$2</definedName>
    <definedName name="TunbridgeWellsStLuke">Lookup!$GD$2</definedName>
    <definedName name="TunbridgeWellsStMark">Lookup!$GE$2</definedName>
    <definedName name="TunbridgeWellsStPet">Lookup!$GF$2</definedName>
    <definedName name="Victorybenefice">Lookup!$CM$2:$CM$3</definedName>
    <definedName name="Welling">Lookup!$GI$2:$GI$3</definedName>
    <definedName name="Westerham">Lookup!$BO$3</definedName>
    <definedName name="WestSevenoaksTeamMinistry">Lookup!$DI$2:$DI$4</definedName>
    <definedName name="Wilmington">Lookup!$GK$2</definedName>
    <definedName name="WMallingwOffham">Lookup!$GH$2:$GH$3</definedName>
    <definedName name="YaldingwCollierStreet">Lookup!$GL$2:$GL$4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6" i="12" l="1"/>
  <c r="Q5" i="12"/>
  <c r="Q4" i="12"/>
  <c r="Q3" i="12"/>
  <c r="O31" i="12"/>
  <c r="O36" i="12"/>
  <c r="O37" i="12"/>
  <c r="O38" i="12"/>
  <c r="O39" i="12"/>
  <c r="O40" i="12"/>
  <c r="O41" i="12"/>
  <c r="O35" i="12"/>
  <c r="O34" i="12"/>
  <c r="O33" i="12"/>
  <c r="O32" i="12"/>
  <c r="C318" i="12"/>
  <c r="C321" i="12" l="1"/>
  <c r="C334" i="12"/>
  <c r="Q8" i="12"/>
  <c r="Q9" i="12"/>
  <c r="Q10" i="12"/>
  <c r="Q11" i="12"/>
  <c r="Q7" i="12"/>
  <c r="V15" i="1"/>
  <c r="C284" i="12"/>
  <c r="Q13" i="12"/>
  <c r="Q14"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12" i="12"/>
  <c r="N15" i="12"/>
  <c r="Q15" i="12" s="1"/>
  <c r="O14" i="12"/>
  <c r="P26" i="12"/>
  <c r="O26" i="12"/>
  <c r="P14" i="12"/>
  <c r="O25" i="12"/>
  <c r="R11" i="22"/>
  <c r="R12" i="22"/>
  <c r="R13" i="22"/>
  <c r="R14" i="22"/>
  <c r="R15" i="22"/>
  <c r="R16" i="22"/>
  <c r="R17" i="22"/>
  <c r="R18" i="22"/>
  <c r="R19" i="22"/>
  <c r="R20" i="22"/>
  <c r="R21" i="22"/>
  <c r="R22" i="22"/>
  <c r="R23" i="22"/>
  <c r="R24" i="22"/>
  <c r="R25" i="22"/>
  <c r="P12" i="22"/>
  <c r="Q12" i="22"/>
  <c r="P13" i="22"/>
  <c r="Q13" i="22"/>
  <c r="P14" i="22"/>
  <c r="Q14" i="22"/>
  <c r="P15" i="22"/>
  <c r="Q15" i="22"/>
  <c r="P16" i="22"/>
  <c r="Q16" i="22"/>
  <c r="P17" i="22"/>
  <c r="Q17" i="22"/>
  <c r="P18" i="22"/>
  <c r="Q18" i="22"/>
  <c r="P19" i="22"/>
  <c r="Q19" i="22"/>
  <c r="P20" i="22"/>
  <c r="Q20" i="22"/>
  <c r="P21" i="22"/>
  <c r="Q21" i="22"/>
  <c r="P22" i="22"/>
  <c r="Q22" i="22"/>
  <c r="P23" i="22"/>
  <c r="Q23" i="22"/>
  <c r="P24" i="22"/>
  <c r="Q24" i="22"/>
  <c r="P25" i="22"/>
  <c r="Q25" i="22"/>
  <c r="Q11" i="22"/>
  <c r="P11" i="22"/>
  <c r="R11" i="21"/>
  <c r="R12" i="21"/>
  <c r="R13" i="21"/>
  <c r="R14" i="21"/>
  <c r="R15" i="21"/>
  <c r="R16" i="21"/>
  <c r="R17" i="21"/>
  <c r="R18" i="21"/>
  <c r="R19" i="21"/>
  <c r="R20" i="21"/>
  <c r="R21" i="21"/>
  <c r="R22" i="21"/>
  <c r="R23" i="21"/>
  <c r="R24" i="21"/>
  <c r="R25" i="21"/>
  <c r="P12" i="21"/>
  <c r="Q12" i="21"/>
  <c r="P13" i="21"/>
  <c r="Q13" i="21"/>
  <c r="P14" i="21"/>
  <c r="Q14" i="21"/>
  <c r="P15" i="21"/>
  <c r="Q15" i="21"/>
  <c r="P16" i="21"/>
  <c r="Q16" i="21"/>
  <c r="P17" i="21"/>
  <c r="Q17" i="21"/>
  <c r="P18" i="21"/>
  <c r="Q18" i="21"/>
  <c r="P19" i="21"/>
  <c r="Q19" i="21"/>
  <c r="P20" i="21"/>
  <c r="Q20" i="21"/>
  <c r="P21" i="21"/>
  <c r="Q21" i="21"/>
  <c r="P22" i="21"/>
  <c r="Q22" i="21"/>
  <c r="P23" i="21"/>
  <c r="Q23" i="21"/>
  <c r="P24" i="21"/>
  <c r="Q24" i="21"/>
  <c r="P25" i="21"/>
  <c r="Q25" i="21"/>
  <c r="Q11" i="21"/>
  <c r="P11" i="21"/>
  <c r="R11" i="4"/>
  <c r="R12" i="4"/>
  <c r="R13" i="4"/>
  <c r="R14" i="4"/>
  <c r="R15" i="4"/>
  <c r="R16" i="4"/>
  <c r="R17" i="4"/>
  <c r="R18" i="4"/>
  <c r="R19" i="4"/>
  <c r="R20" i="4"/>
  <c r="R21" i="4"/>
  <c r="R22" i="4"/>
  <c r="R23" i="4"/>
  <c r="R24" i="4"/>
  <c r="R25" i="4"/>
  <c r="P12" i="4"/>
  <c r="Q12" i="4"/>
  <c r="P13" i="4"/>
  <c r="Q13" i="4"/>
  <c r="P14" i="4"/>
  <c r="Q14" i="4"/>
  <c r="P15" i="4"/>
  <c r="Q15" i="4"/>
  <c r="P16" i="4"/>
  <c r="Q16" i="4"/>
  <c r="P17" i="4"/>
  <c r="Q17" i="4"/>
  <c r="P18" i="4"/>
  <c r="Q18" i="4"/>
  <c r="P19" i="4"/>
  <c r="Q19" i="4"/>
  <c r="P20" i="4"/>
  <c r="Q20" i="4"/>
  <c r="P21" i="4"/>
  <c r="Q21" i="4"/>
  <c r="P22" i="4"/>
  <c r="Q22" i="4"/>
  <c r="P23" i="4"/>
  <c r="Q23" i="4"/>
  <c r="P24" i="4"/>
  <c r="Q24" i="4"/>
  <c r="P25" i="4"/>
  <c r="Q25" i="4"/>
  <c r="Q11" i="4"/>
  <c r="P11" i="4"/>
  <c r="P16" i="1"/>
  <c r="Q16" i="1"/>
  <c r="R16" i="1"/>
  <c r="P17" i="1"/>
  <c r="Q17" i="1"/>
  <c r="R17" i="1"/>
  <c r="P18" i="1"/>
  <c r="Q18" i="1"/>
  <c r="R18" i="1"/>
  <c r="P19" i="1"/>
  <c r="Q19" i="1"/>
  <c r="R19" i="1"/>
  <c r="P20" i="1"/>
  <c r="Q20" i="1"/>
  <c r="R20" i="1"/>
  <c r="P21" i="1"/>
  <c r="Q21" i="1"/>
  <c r="R21" i="1"/>
  <c r="P22" i="1"/>
  <c r="Q22" i="1"/>
  <c r="R22" i="1"/>
  <c r="P23" i="1"/>
  <c r="Q23" i="1"/>
  <c r="R23" i="1"/>
  <c r="R15" i="1"/>
  <c r="Q15" i="1"/>
  <c r="P15" i="1"/>
  <c r="O30" i="12"/>
  <c r="P30" i="12"/>
  <c r="O27" i="12"/>
  <c r="P27" i="12"/>
  <c r="O19" i="12"/>
  <c r="P19" i="12"/>
  <c r="O24" i="12"/>
  <c r="P24" i="12"/>
  <c r="O5" i="12"/>
  <c r="P5" i="12"/>
  <c r="O6" i="12"/>
  <c r="P6" i="12"/>
  <c r="O7" i="12"/>
  <c r="P7" i="12"/>
  <c r="O8" i="12"/>
  <c r="P8" i="12"/>
  <c r="O12" i="12"/>
  <c r="P12" i="12"/>
  <c r="O13" i="12"/>
  <c r="P13" i="12"/>
  <c r="O20" i="12"/>
  <c r="P20" i="12"/>
  <c r="O21" i="12"/>
  <c r="P21" i="12"/>
  <c r="O22" i="12"/>
  <c r="P22" i="12"/>
  <c r="O23" i="12"/>
  <c r="P23" i="12"/>
  <c r="P25" i="12"/>
  <c r="O28" i="12"/>
  <c r="P28" i="12"/>
  <c r="O29" i="12"/>
  <c r="P29" i="12"/>
  <c r="P31" i="12"/>
  <c r="O16" i="12"/>
  <c r="P16" i="12"/>
  <c r="O17" i="12"/>
  <c r="P17" i="12"/>
  <c r="O18" i="12"/>
  <c r="P18" i="12"/>
  <c r="O3" i="12"/>
  <c r="P3" i="12"/>
  <c r="O4" i="12"/>
  <c r="P4" i="12"/>
  <c r="P36" i="12"/>
  <c r="P37" i="12"/>
  <c r="P38" i="12"/>
  <c r="P39" i="12"/>
  <c r="P40" i="12"/>
  <c r="P41" i="12"/>
  <c r="O9" i="12"/>
  <c r="P9" i="12"/>
  <c r="O10" i="12"/>
  <c r="P10" i="12"/>
  <c r="O2" i="12"/>
  <c r="P2" i="12"/>
  <c r="C8" i="1"/>
  <c r="A8" i="22" s="1"/>
  <c r="V12" i="22"/>
  <c r="V13" i="22"/>
  <c r="V14" i="22"/>
  <c r="V15" i="22"/>
  <c r="V16" i="22"/>
  <c r="V17" i="22"/>
  <c r="V18" i="22"/>
  <c r="V19" i="22"/>
  <c r="V20" i="22"/>
  <c r="V21" i="22"/>
  <c r="V22" i="22"/>
  <c r="V23" i="22"/>
  <c r="V24" i="22"/>
  <c r="V25" i="22"/>
  <c r="V11" i="22"/>
  <c r="V12" i="21"/>
  <c r="V13" i="21"/>
  <c r="V14" i="21"/>
  <c r="V15" i="21"/>
  <c r="V16" i="21"/>
  <c r="V17" i="21"/>
  <c r="V18" i="21"/>
  <c r="V19" i="21"/>
  <c r="V20" i="21"/>
  <c r="V21" i="21"/>
  <c r="V22" i="21"/>
  <c r="V23" i="21"/>
  <c r="V24" i="21"/>
  <c r="V25" i="21"/>
  <c r="V11" i="21"/>
  <c r="V12" i="4"/>
  <c r="V13" i="4"/>
  <c r="V14" i="4"/>
  <c r="V15" i="4"/>
  <c r="V16" i="4"/>
  <c r="V17" i="4"/>
  <c r="V18" i="4"/>
  <c r="V19" i="4"/>
  <c r="V20" i="4"/>
  <c r="V21" i="4"/>
  <c r="V22" i="4"/>
  <c r="V23" i="4"/>
  <c r="V24" i="4"/>
  <c r="V25" i="4"/>
  <c r="V11" i="4"/>
  <c r="AE11" i="21"/>
  <c r="AE12" i="21"/>
  <c r="AE13" i="21"/>
  <c r="AE14" i="21"/>
  <c r="AE15" i="21"/>
  <c r="AE16" i="21"/>
  <c r="AE17" i="21"/>
  <c r="AE18" i="21"/>
  <c r="AE19" i="21"/>
  <c r="AE20" i="21"/>
  <c r="AE21" i="21"/>
  <c r="AE22" i="21"/>
  <c r="AE23" i="21"/>
  <c r="AE24" i="21"/>
  <c r="AE25" i="21"/>
  <c r="V16" i="1"/>
  <c r="V17" i="1"/>
  <c r="V18" i="1"/>
  <c r="V19" i="1"/>
  <c r="V20" i="1"/>
  <c r="V21" i="1"/>
  <c r="V22" i="1"/>
  <c r="V23" i="1"/>
  <c r="C266" i="12"/>
  <c r="C267" i="12"/>
  <c r="C268" i="12"/>
  <c r="C269" i="12"/>
  <c r="C270" i="12"/>
  <c r="C271" i="12"/>
  <c r="C272" i="12"/>
  <c r="C273" i="12"/>
  <c r="C274" i="12"/>
  <c r="C275" i="12"/>
  <c r="C276" i="12"/>
  <c r="C278" i="12"/>
  <c r="C279" i="12"/>
  <c r="C352" i="12"/>
  <c r="C280" i="12"/>
  <c r="C281" i="12"/>
  <c r="C282" i="12"/>
  <c r="C283"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9" i="12"/>
  <c r="C320" i="12"/>
  <c r="C365" i="12"/>
  <c r="C322" i="12"/>
  <c r="C323" i="12"/>
  <c r="C324" i="12"/>
  <c r="C325" i="12"/>
  <c r="C326" i="12"/>
  <c r="C327" i="12"/>
  <c r="C328" i="12"/>
  <c r="C329" i="12"/>
  <c r="C398" i="12"/>
  <c r="C277" i="12"/>
  <c r="C330" i="12"/>
  <c r="C331" i="12"/>
  <c r="C332" i="12"/>
  <c r="C333" i="12"/>
  <c r="C335" i="12"/>
  <c r="C336" i="12"/>
  <c r="C337" i="12"/>
  <c r="C338" i="12"/>
  <c r="C339" i="12"/>
  <c r="C340" i="12"/>
  <c r="C341" i="12"/>
  <c r="C342" i="12"/>
  <c r="C343" i="12"/>
  <c r="C344" i="12"/>
  <c r="C345" i="12"/>
  <c r="C346" i="12"/>
  <c r="C347" i="12"/>
  <c r="C348" i="12"/>
  <c r="C349" i="12"/>
  <c r="C350" i="12"/>
  <c r="C351" i="12"/>
  <c r="C353" i="12"/>
  <c r="C354" i="12"/>
  <c r="C356" i="12"/>
  <c r="C357" i="12"/>
  <c r="C358" i="12"/>
  <c r="C359" i="12"/>
  <c r="C360" i="12"/>
  <c r="C361" i="12"/>
  <c r="C362" i="12"/>
  <c r="C363" i="12"/>
  <c r="C364" i="12"/>
  <c r="C366" i="12"/>
  <c r="C367" i="12"/>
  <c r="C368" i="12"/>
  <c r="C369" i="12"/>
  <c r="C370" i="12"/>
  <c r="C371" i="12"/>
  <c r="C372" i="12"/>
  <c r="C373" i="12"/>
  <c r="C374" i="12"/>
  <c r="C375" i="12"/>
  <c r="C376" i="12"/>
  <c r="C377" i="12"/>
  <c r="C378" i="12"/>
  <c r="C379" i="12"/>
  <c r="C380" i="12"/>
  <c r="C381" i="12"/>
  <c r="C434" i="12"/>
  <c r="C382" i="12"/>
  <c r="C383" i="12"/>
  <c r="C384" i="12"/>
  <c r="C385" i="12"/>
  <c r="C386" i="12"/>
  <c r="C387" i="12"/>
  <c r="C388" i="12"/>
  <c r="C389" i="12"/>
  <c r="C390" i="12"/>
  <c r="C391" i="12"/>
  <c r="C392" i="12"/>
  <c r="C393" i="12"/>
  <c r="C394" i="12"/>
  <c r="C395" i="12"/>
  <c r="C396" i="12"/>
  <c r="C397"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431" i="12"/>
  <c r="C355" i="12"/>
  <c r="C432" i="12"/>
  <c r="C433" i="12"/>
  <c r="C435" i="12"/>
  <c r="C436" i="12"/>
  <c r="A3" i="22"/>
  <c r="A1" i="22"/>
  <c r="A3" i="21"/>
  <c r="A1" i="21"/>
  <c r="A3" i="4"/>
  <c r="A1" i="4"/>
  <c r="P11" i="12"/>
  <c r="AE16" i="1"/>
  <c r="AE15" i="1"/>
  <c r="AE23" i="1"/>
  <c r="AE22" i="1"/>
  <c r="AE21" i="1"/>
  <c r="AE20" i="1"/>
  <c r="AE19" i="1"/>
  <c r="AE18" i="1"/>
  <c r="AE17" i="1"/>
  <c r="T11" i="4"/>
  <c r="T27" i="4" s="1"/>
  <c r="O27" i="4"/>
  <c r="O27" i="22"/>
  <c r="AE25" i="22"/>
  <c r="T25" i="22"/>
  <c r="AE24" i="22"/>
  <c r="T24" i="22"/>
  <c r="AE23" i="22"/>
  <c r="T23" i="22"/>
  <c r="AE22" i="22"/>
  <c r="T22" i="22"/>
  <c r="AE21" i="22"/>
  <c r="T21" i="22"/>
  <c r="AE20" i="22"/>
  <c r="T20" i="22"/>
  <c r="AE19" i="22"/>
  <c r="T19" i="22"/>
  <c r="AE18" i="22"/>
  <c r="T18" i="22"/>
  <c r="AE17" i="22"/>
  <c r="T17" i="22"/>
  <c r="AE16" i="22"/>
  <c r="T16" i="22"/>
  <c r="AE15" i="22"/>
  <c r="T15" i="22"/>
  <c r="AE14" i="22"/>
  <c r="T14" i="22"/>
  <c r="AE13" i="22"/>
  <c r="T13" i="22"/>
  <c r="AE12" i="22"/>
  <c r="T12" i="22"/>
  <c r="AE11" i="22"/>
  <c r="O27" i="21"/>
  <c r="T25" i="21"/>
  <c r="T24" i="21"/>
  <c r="T23" i="21"/>
  <c r="T22" i="21"/>
  <c r="T21" i="21"/>
  <c r="T20" i="21"/>
  <c r="T19" i="21"/>
  <c r="T18" i="21"/>
  <c r="T17" i="21"/>
  <c r="T16" i="21"/>
  <c r="T15" i="21"/>
  <c r="T14" i="21"/>
  <c r="T13" i="21"/>
  <c r="T12" i="21"/>
  <c r="T25" i="4"/>
  <c r="T24" i="4"/>
  <c r="T23" i="4"/>
  <c r="T22" i="4"/>
  <c r="T21" i="4"/>
  <c r="T20" i="4"/>
  <c r="T19" i="4"/>
  <c r="T18" i="4"/>
  <c r="T17" i="4"/>
  <c r="T16" i="4"/>
  <c r="T15" i="4"/>
  <c r="T13" i="4"/>
  <c r="AE25" i="4"/>
  <c r="AE24" i="4"/>
  <c r="AE23" i="4"/>
  <c r="AE22" i="4"/>
  <c r="AE21" i="4"/>
  <c r="AE20" i="4"/>
  <c r="AE19" i="4"/>
  <c r="AE18" i="4"/>
  <c r="AE17" i="4"/>
  <c r="AE16" i="4"/>
  <c r="AE15" i="4"/>
  <c r="AE14" i="4"/>
  <c r="AE13" i="4"/>
  <c r="AE12" i="4"/>
  <c r="T14" i="4"/>
  <c r="T12" i="4"/>
  <c r="T11" i="22"/>
  <c r="T27" i="22" s="1"/>
  <c r="T11" i="21"/>
  <c r="T27" i="21" s="1"/>
  <c r="T16" i="1"/>
  <c r="T17" i="1"/>
  <c r="T18" i="1"/>
  <c r="T19" i="1"/>
  <c r="T20" i="1"/>
  <c r="T21" i="1"/>
  <c r="T22" i="1"/>
  <c r="T23" i="1"/>
  <c r="T15" i="1"/>
  <c r="O15" i="12"/>
  <c r="O11" i="12"/>
  <c r="P15" i="12"/>
  <c r="S21" i="21" l="1"/>
  <c r="S13" i="21"/>
  <c r="S13" i="22"/>
  <c r="S23" i="4"/>
  <c r="S18" i="1"/>
  <c r="Q2" i="12"/>
  <c r="S21" i="1"/>
  <c r="U15" i="1"/>
  <c r="S24" i="22"/>
  <c r="S16" i="22"/>
  <c r="S19" i="22"/>
  <c r="S14" i="21"/>
  <c r="S11" i="21"/>
  <c r="S21" i="22"/>
  <c r="S15" i="1"/>
  <c r="S12" i="4"/>
  <c r="S14" i="22"/>
  <c r="S15" i="4"/>
  <c r="S19" i="4"/>
  <c r="S23" i="21"/>
  <c r="S17" i="1"/>
  <c r="S11" i="4"/>
  <c r="S22" i="4"/>
  <c r="S18" i="4"/>
  <c r="S14" i="4"/>
  <c r="S24" i="21"/>
  <c r="S12" i="21"/>
  <c r="S23" i="22"/>
  <c r="S15" i="22"/>
  <c r="S23" i="1"/>
  <c r="Q27" i="4"/>
  <c r="S20" i="21"/>
  <c r="S16" i="21"/>
  <c r="S25" i="21"/>
  <c r="S17" i="21"/>
  <c r="S19" i="21"/>
  <c r="S20" i="1"/>
  <c r="Q25" i="1"/>
  <c r="S25" i="4"/>
  <c r="S21" i="4"/>
  <c r="S17" i="4"/>
  <c r="R27" i="4"/>
  <c r="S15" i="21"/>
  <c r="Q27" i="22"/>
  <c r="S22" i="22"/>
  <c r="S18" i="22"/>
  <c r="P25" i="1"/>
  <c r="S22" i="1"/>
  <c r="S19" i="1"/>
  <c r="R25" i="1"/>
  <c r="S24" i="4"/>
  <c r="S20" i="4"/>
  <c r="S16" i="4"/>
  <c r="P27" i="4"/>
  <c r="N27" i="4" s="1"/>
  <c r="P27" i="21"/>
  <c r="N27" i="21" s="1"/>
  <c r="S22" i="21"/>
  <c r="S18" i="21"/>
  <c r="Q27" i="21"/>
  <c r="R27" i="21"/>
  <c r="S25" i="22"/>
  <c r="S17" i="22"/>
  <c r="P27" i="22"/>
  <c r="N27" i="22" s="1"/>
  <c r="S20" i="22"/>
  <c r="S12" i="22"/>
  <c r="S13" i="4"/>
  <c r="R27" i="22"/>
  <c r="S16" i="1"/>
  <c r="S11" i="22"/>
  <c r="U23" i="22"/>
  <c r="U19" i="22"/>
  <c r="U18" i="22"/>
  <c r="U14" i="22"/>
  <c r="U17" i="22"/>
  <c r="U12" i="22"/>
  <c r="U16" i="22"/>
  <c r="U11" i="22"/>
  <c r="U15" i="22"/>
  <c r="U22" i="22"/>
  <c r="U25" i="22"/>
  <c r="U21" i="22"/>
  <c r="U24" i="22"/>
  <c r="U20" i="22"/>
  <c r="U13" i="22"/>
  <c r="AD11" i="22"/>
  <c r="A8" i="21"/>
  <c r="AD15" i="1"/>
  <c r="C10" i="1"/>
  <c r="A8" i="4"/>
  <c r="S27" i="4" l="1"/>
  <c r="S27" i="21"/>
  <c r="Q26" i="1"/>
  <c r="S25" i="1"/>
  <c r="R26" i="1"/>
  <c r="S27" i="22"/>
  <c r="P26" i="1"/>
  <c r="P27" i="1" s="1"/>
  <c r="U17" i="4"/>
  <c r="U19" i="4"/>
  <c r="U18" i="4"/>
  <c r="U14" i="4"/>
  <c r="U21" i="4"/>
  <c r="U20" i="4"/>
  <c r="U22" i="4"/>
  <c r="U13" i="4"/>
  <c r="U25" i="4"/>
  <c r="U23" i="4"/>
  <c r="U16" i="4"/>
  <c r="U15" i="4"/>
  <c r="U12" i="4"/>
  <c r="U24" i="4"/>
  <c r="U11" i="4"/>
  <c r="U14" i="21"/>
  <c r="U25" i="21"/>
  <c r="U11" i="21"/>
  <c r="U15" i="21"/>
  <c r="U12" i="21"/>
  <c r="U21" i="21"/>
  <c r="U16" i="21"/>
  <c r="U18" i="21"/>
  <c r="U19" i="21"/>
  <c r="U13" i="21"/>
  <c r="U24" i="21"/>
  <c r="AD11" i="21"/>
  <c r="U20" i="21"/>
  <c r="U22" i="21"/>
  <c r="U17" i="21"/>
  <c r="U23" i="21"/>
  <c r="S26" i="1" l="1"/>
</calcChain>
</file>

<file path=xl/sharedStrings.xml><?xml version="1.0" encoding="utf-8"?>
<sst xmlns="http://schemas.openxmlformats.org/spreadsheetml/2006/main" count="2756" uniqueCount="1184">
  <si>
    <t>Once you are at the end of the quarter, please:-</t>
  </si>
  <si>
    <t>Funeral service in church and Burial in cemetary or cremation following/preceding this</t>
  </si>
  <si>
    <t>Funeral service in church only</t>
  </si>
  <si>
    <t>Total of Page 1</t>
  </si>
  <si>
    <t>Service taken by Clergy with Permission to Officiate</t>
  </si>
  <si>
    <t>Fee Due to Diocesan Board of Finance</t>
  </si>
  <si>
    <t>Name of Incumbent if different from Licensed Person taking service</t>
  </si>
  <si>
    <t>Publication of Banns</t>
  </si>
  <si>
    <t>Marriage Service</t>
  </si>
  <si>
    <t>Funerals and Burials - Burial in churchyard following service in church</t>
  </si>
  <si>
    <t>Funerals and Burials - Funeral service in church</t>
  </si>
  <si>
    <t>Funerals and Burials - Burial in cemetry or cremation following service in church</t>
  </si>
  <si>
    <t>Funerals and Burials - Burial of body in churchyard on separate occasion</t>
  </si>
  <si>
    <t>Funerals and Burials - Burial of cremated remains in churchyard on separate occasion</t>
  </si>
  <si>
    <t>Funerals and Burials - Burial in cemetery on separate occasion</t>
  </si>
  <si>
    <t>Funerals and Burials - Service in crematorium or cemetary (no service in church)</t>
  </si>
  <si>
    <t>Funerals and Burials - Burial of body in churchyard (no service in church)</t>
  </si>
  <si>
    <t>Funerals and Burials - Burial of cremated remains in churchyard (no service in church)</t>
  </si>
  <si>
    <t>Baptisms</t>
  </si>
  <si>
    <t>Yes</t>
  </si>
  <si>
    <t>No</t>
  </si>
  <si>
    <t>Yes/No</t>
  </si>
  <si>
    <t>June</t>
  </si>
  <si>
    <t>September</t>
  </si>
  <si>
    <t>December</t>
  </si>
  <si>
    <t>Select the type of Service from the drop down list</t>
  </si>
  <si>
    <t>Input the name recorded in the Parish Records</t>
  </si>
  <si>
    <t>At the end of the quarter</t>
  </si>
  <si>
    <t>How to Use the Quarterly Fee Spreadsheet</t>
  </si>
  <si>
    <t>For each entry</t>
  </si>
  <si>
    <t>Input the Date (format DD/MM/YYYY)</t>
  </si>
  <si>
    <t>Nil Returns</t>
  </si>
  <si>
    <t>Where more than nine entries are required</t>
  </si>
  <si>
    <t>Preparing the form</t>
  </si>
  <si>
    <t>Select the month for your quarter end</t>
  </si>
  <si>
    <t>Complete your name, position and date boxes at the bottom of the spreadsheet</t>
  </si>
  <si>
    <t>a)</t>
  </si>
  <si>
    <t>b)</t>
  </si>
  <si>
    <t>c)</t>
  </si>
  <si>
    <t>d)</t>
  </si>
  <si>
    <t>e)</t>
  </si>
  <si>
    <t>f)</t>
  </si>
  <si>
    <t>g)</t>
  </si>
  <si>
    <t>h)</t>
  </si>
  <si>
    <t>Total of all sheets</t>
  </si>
  <si>
    <t>Input the name of the Incumbent for the Parish (or Vacancy if the parish is in a vacancy)</t>
  </si>
  <si>
    <t>Benefice Ref</t>
  </si>
  <si>
    <t>Select the additional detail (specific service type) from the drop down list</t>
  </si>
  <si>
    <t>Input the name of the Licensed Person taking the service</t>
  </si>
  <si>
    <t>BENEFICE REFERENCE</t>
  </si>
  <si>
    <t>BENEFICE</t>
  </si>
  <si>
    <t>Parish Number</t>
  </si>
  <si>
    <t xml:space="preserve">Page 4 of </t>
  </si>
  <si>
    <t>Certificate of Marriage (at registration)</t>
  </si>
  <si>
    <t>Certificate of Marriage (subsequently)</t>
  </si>
  <si>
    <t>Short certificate of baptism</t>
  </si>
  <si>
    <t>Searching registers (additional hour or part hour)</t>
  </si>
  <si>
    <t>Name of Licensed Person taking service</t>
  </si>
  <si>
    <t>Name/s Recorded in Parish Records</t>
  </si>
  <si>
    <t>ENTER MANUALLY (£)</t>
  </si>
  <si>
    <t>Select your Benefice from the drop down box</t>
  </si>
  <si>
    <t>Select the name of the Parish from the drop down list (you may need to scroll up if no records appear)</t>
  </si>
  <si>
    <t>i)</t>
  </si>
  <si>
    <t>There are three continuation sheets each containing fifteen extra lines. The continuation sheet total figures will be calculated and included both on the continuation sheet(s) and included in the totals box on Page 1.</t>
  </si>
  <si>
    <t>If you are arranging for fees to be paid by Bank Transfer, please include either your Benefice Number or Parish Share Number and the word "FEE" to assist with reconciliation of payment</t>
  </si>
  <si>
    <t>Marriage</t>
  </si>
  <si>
    <t>Baptism</t>
  </si>
  <si>
    <t>Funerals and Burials</t>
  </si>
  <si>
    <t>Monuments In Churchyard</t>
  </si>
  <si>
    <t>Searches in Church Registers</t>
  </si>
  <si>
    <t>Additional Detail</t>
  </si>
  <si>
    <t>Burial of body in churchyard on separate occasion</t>
  </si>
  <si>
    <t>Burial of cremated remains in churchyard on separate occasion</t>
  </si>
  <si>
    <t>Burial in cemetery on separate occasion</t>
  </si>
  <si>
    <t>Certificate issued at time of baptism</t>
  </si>
  <si>
    <t>Certificate issued at time of burial</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</si>
  <si>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</si>
  <si>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</si>
  <si>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</si>
  <si>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</si>
  <si>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</si>
  <si>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</si>
  <si>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</si>
  <si>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Each additional copy of an entry in a register of baptism or burials</t>
  </si>
  <si>
    <t>Inspection of instrument of apportionment or agreement in exchange of land for tithes deposited under the Tithe Act 1836</t>
  </si>
  <si>
    <t>Furnishing copies of above (for every 72 words)</t>
  </si>
  <si>
    <t>Date Service Took Place</t>
  </si>
  <si>
    <t>Service in crematorium or cemetery (no service in church)</t>
  </si>
  <si>
    <t>Searches</t>
  </si>
  <si>
    <t>Fee Towards Stipend of Incumbent</t>
  </si>
  <si>
    <t>£</t>
  </si>
  <si>
    <t>Type of Service</t>
  </si>
  <si>
    <t>Total Fees</t>
  </si>
  <si>
    <t>I can confirm that the above are the total fees received for this quarter</t>
  </si>
  <si>
    <t>DATE</t>
  </si>
  <si>
    <t>Fees to Retired Clergy/Substitute Minister</t>
  </si>
  <si>
    <t xml:space="preserve">RETURN FOR QUARTER END </t>
  </si>
  <si>
    <t>PLEASE PRINT</t>
  </si>
  <si>
    <t>Fee to PCC</t>
  </si>
  <si>
    <t xml:space="preserve">STATUS </t>
  </si>
  <si>
    <t>dd/mm/yyyy</t>
  </si>
  <si>
    <t xml:space="preserve">Page 1 of </t>
  </si>
  <si>
    <t>Total</t>
  </si>
  <si>
    <t xml:space="preserve">Page 2 of </t>
  </si>
  <si>
    <t xml:space="preserve">Page 3 of </t>
  </si>
  <si>
    <t>Continuation Sheet</t>
  </si>
  <si>
    <t>IF OTHER, PLEASE STATE</t>
  </si>
  <si>
    <t>Parish</t>
  </si>
  <si>
    <t>Benefice</t>
  </si>
  <si>
    <t>Allocated Under:</t>
  </si>
  <si>
    <t>Ref</t>
  </si>
  <si>
    <t>Deanery</t>
  </si>
  <si>
    <t>________</t>
  </si>
  <si>
    <t>Click Here</t>
  </si>
  <si>
    <t>Certificate of Banns</t>
  </si>
  <si>
    <t>Funerals and Burials - certificate issued at time of burial</t>
  </si>
  <si>
    <t>Monuments in churchyard</t>
  </si>
  <si>
    <t>Incumbent</t>
  </si>
  <si>
    <t>Team Rector</t>
  </si>
  <si>
    <t>Priest In Charge</t>
  </si>
  <si>
    <t>Treasurer</t>
  </si>
  <si>
    <t>Other</t>
  </si>
  <si>
    <t>SELECT FROM DROP DOWN</t>
  </si>
  <si>
    <t>NAME</t>
  </si>
  <si>
    <t>Click Arrow</t>
  </si>
  <si>
    <t>CLICK ARROW</t>
  </si>
  <si>
    <t>March</t>
  </si>
  <si>
    <t>Service at graveside (no service in church) including burial</t>
  </si>
  <si>
    <t>Burial of cremated remains in churchyard (no service in church) including burial</t>
  </si>
  <si>
    <t>Funeral Service in Church and Burial in Churchyard following service</t>
  </si>
  <si>
    <t>Publication of Banns and Certificate of Banns</t>
  </si>
  <si>
    <t>Multiple (Service/Marriage Certificate)</t>
  </si>
  <si>
    <t>Parish Name</t>
  </si>
  <si>
    <t>St Nicholas Church, Boley Hill, Rochester, ME1 1SL</t>
  </si>
  <si>
    <t>Please ensure that cheques are made payable to Rochester Diocesan Board of Finance</t>
  </si>
  <si>
    <t>Ash: St Peter &amp; St Paul</t>
  </si>
  <si>
    <t>Aylesford: St Peter &amp; St Paul</t>
  </si>
  <si>
    <t>Barming: St Margaret of Antioch</t>
  </si>
  <si>
    <t>Barnehurst: St Martin</t>
  </si>
  <si>
    <t>Beckenham: St John the Baptist, Eden Park</t>
  </si>
  <si>
    <t>Beckenham: Christ Church</t>
  </si>
  <si>
    <t>Belvedere: All Saints</t>
  </si>
  <si>
    <t>Belvedere: St Augustine</t>
  </si>
  <si>
    <t>Bexleyheath: Christ Church</t>
  </si>
  <si>
    <t>Bexleyheath: St Peter</t>
  </si>
  <si>
    <t>Bickley: St George</t>
  </si>
  <si>
    <t>Biggin Hill: St Mark</t>
  </si>
  <si>
    <t>Addington: St Margaret</t>
  </si>
  <si>
    <t>Birling: All Saints</t>
  </si>
  <si>
    <t>Ryarsh: St Martin</t>
  </si>
  <si>
    <t>Trottiscliffe: St Peter &amp; St Paul</t>
  </si>
  <si>
    <t>Blendon: St James</t>
  </si>
  <si>
    <t>Borough Green: The Good Shepherd</t>
  </si>
  <si>
    <t>Borstal: St Matthew</t>
  </si>
  <si>
    <t>Bostall Heath: St Andrew</t>
  </si>
  <si>
    <t>Brasted: St Martin</t>
  </si>
  <si>
    <t>Brenchley: All Saints</t>
  </si>
  <si>
    <t>Bromley: Christ Church</t>
  </si>
  <si>
    <t>Bromley Common: Holy Trinity</t>
  </si>
  <si>
    <t>Bromley: St Peter &amp; St Paul</t>
  </si>
  <si>
    <t>Bromley: St Andrew</t>
  </si>
  <si>
    <t>Bromley: St Mark</t>
  </si>
  <si>
    <t>Burham &amp; Wouldham: All Saints</t>
  </si>
  <si>
    <t>Chalk: St Mary</t>
  </si>
  <si>
    <t>Chatham: St Paul w All Saints</t>
  </si>
  <si>
    <t>Chatham: St Philip &amp; St James</t>
  </si>
  <si>
    <t>Chatham: St Stephen</t>
  </si>
  <si>
    <t>Chelsfield: St Martin of Tours</t>
  </si>
  <si>
    <t>Chevening: St Botolph</t>
  </si>
  <si>
    <t>Chiddingstone: St Mary</t>
  </si>
  <si>
    <t>Chiddingstone Causeway: St Luke</t>
  </si>
  <si>
    <t>Chislehurst: The Annunciation</t>
  </si>
  <si>
    <t>Chislehurst: Christ Church</t>
  </si>
  <si>
    <t>Chislehurst: St Nicholas</t>
  </si>
  <si>
    <t>Christ the King, Princes Park</t>
  </si>
  <si>
    <t>Cliffe-at-Hoo: St Helen</t>
  </si>
  <si>
    <t>Cobham: St Mary Magdalene</t>
  </si>
  <si>
    <t>East Farleigh</t>
  </si>
  <si>
    <t>Hunton: St Mary</t>
  </si>
  <si>
    <t>Linton: St Nicholas</t>
  </si>
  <si>
    <t>West Farleigh: All Saints</t>
  </si>
  <si>
    <t>Coxheath: Holy Trinity</t>
  </si>
  <si>
    <t>Cray Valley</t>
  </si>
  <si>
    <t>Crayford: St Paulinus</t>
  </si>
  <si>
    <t>Crockenhill: All Souls</t>
  </si>
  <si>
    <t>Crockham Hill: Holy Trinity</t>
  </si>
  <si>
    <t>Crofton: St Paul</t>
  </si>
  <si>
    <t>Cudham: St Peter &amp; St Paul</t>
  </si>
  <si>
    <t>Downe: St Mary Magdalene</t>
  </si>
  <si>
    <t>Cuxton: St Michael &amp; All Angels</t>
  </si>
  <si>
    <t>Horton Kirby: St Mary</t>
  </si>
  <si>
    <t>Dartford: Christ Church</t>
  </si>
  <si>
    <t>Dartford: Holy Trinity</t>
  </si>
  <si>
    <t>Dartford: St Alban</t>
  </si>
  <si>
    <t>Ditton: St Peter ad Vincula</t>
  </si>
  <si>
    <t>Nettlestead: St Mary the Virgin</t>
  </si>
  <si>
    <t>Teston: St Peter &amp; St Paul</t>
  </si>
  <si>
    <t>Wateringbury: St John the Baptist</t>
  </si>
  <si>
    <t>Edenbridge: St Peter &amp; St Paul</t>
  </si>
  <si>
    <t>Erith: Christ Church</t>
  </si>
  <si>
    <t>Erith: St John the Baptist</t>
  </si>
  <si>
    <t>Northumberland Heath: St Paul</t>
  </si>
  <si>
    <t>Eynsford: St Martin</t>
  </si>
  <si>
    <t>Farningham: St Peter &amp; St Paul</t>
  </si>
  <si>
    <t>Lullingstone: St Botolph</t>
  </si>
  <si>
    <t>Falconwood: Bishop Ridley</t>
  </si>
  <si>
    <t>Farnborough: St Giles</t>
  </si>
  <si>
    <t>Hartley: All Saints</t>
  </si>
  <si>
    <t>North Cray: St James</t>
  </si>
  <si>
    <t>Frindsbury: All Saints</t>
  </si>
  <si>
    <t>Gillingham: St Augustine</t>
  </si>
  <si>
    <t>Gillingham: St Barnabas</t>
  </si>
  <si>
    <t>Gillingham: St Mark</t>
  </si>
  <si>
    <t>Gillingham: St Mary Magdalene</t>
  </si>
  <si>
    <t>Grain: St James</t>
  </si>
  <si>
    <t>Gravesend: The Holy Family</t>
  </si>
  <si>
    <t>Gravesend: St Aidan</t>
  </si>
  <si>
    <t>Gravesend: St George</t>
  </si>
  <si>
    <t>Gravesend: St Mary</t>
  </si>
  <si>
    <t>Green Street Green: St Mary</t>
  </si>
  <si>
    <t>Greenhithe: St Mary</t>
  </si>
  <si>
    <t>Hadlow</t>
  </si>
  <si>
    <t>Hayes: St Mary the Virgin</t>
  </si>
  <si>
    <t>Four Elms: St Paul</t>
  </si>
  <si>
    <t>Hever: St Peter</t>
  </si>
  <si>
    <t>Mark Beech: Holy Trinity</t>
  </si>
  <si>
    <t>High Halstow: St Margaret</t>
  </si>
  <si>
    <t>Higham: St John the Evangelist</t>
  </si>
  <si>
    <t>Hildenborough: St John the Evangelist</t>
  </si>
  <si>
    <t>Hoo: St Werburgh</t>
  </si>
  <si>
    <t>Horsmonden: St Margaret</t>
  </si>
  <si>
    <t>Ightham: St Peter</t>
  </si>
  <si>
    <t>Istead Rise</t>
  </si>
  <si>
    <t>Joydens Wood: St Barnabas</t>
  </si>
  <si>
    <t>Keston</t>
  </si>
  <si>
    <t>Kippington: St Mary</t>
  </si>
  <si>
    <t>Halstead: St Margaret</t>
  </si>
  <si>
    <t>Knockholt: St Katharine</t>
  </si>
  <si>
    <t>Lamberhurst: St Mary</t>
  </si>
  <si>
    <t>Matfield: St Luke</t>
  </si>
  <si>
    <t>Lamorbey: Holy Redeemer</t>
  </si>
  <si>
    <t>Lamorbey: Holy Trinity</t>
  </si>
  <si>
    <t>Langton Green: All Saints</t>
  </si>
  <si>
    <t>Larkfield: Holy Trinity</t>
  </si>
  <si>
    <t>Leigh</t>
  </si>
  <si>
    <t>Leybourne: St Peter &amp; St Paul</t>
  </si>
  <si>
    <t>Longfield: St Mary Magdalene</t>
  </si>
  <si>
    <t>Meopham: St John the Baptist</t>
  </si>
  <si>
    <t>Nurstead: St Mildred</t>
  </si>
  <si>
    <t>Mereworth: St Lawrence</t>
  </si>
  <si>
    <t>West Peckham: St Dunstan</t>
  </si>
  <si>
    <t>Milton-next-Gravesend: Christ Church</t>
  </si>
  <si>
    <t>Milton: St Peter &amp; St Paul</t>
  </si>
  <si>
    <t>Beckenham: St Paul</t>
  </si>
  <si>
    <t>Gillingham: St Luke</t>
  </si>
  <si>
    <t>Orpington: All Saints</t>
  </si>
  <si>
    <t>Orpington: Christ Church</t>
  </si>
  <si>
    <t>Otford: St Bartholomew</t>
  </si>
  <si>
    <t>Paddock Wood: St Andrew</t>
  </si>
  <si>
    <t>Beckenham: Holy Trinity</t>
  </si>
  <si>
    <t>Penge: St John the Evangelist</t>
  </si>
  <si>
    <t>Fordcombe: St Peter</t>
  </si>
  <si>
    <t>Penshurst: St John the Baptist</t>
  </si>
  <si>
    <t>Petts Wood: St Francis</t>
  </si>
  <si>
    <t>Platt: St Mary the Virgin</t>
  </si>
  <si>
    <t>Rainham: St Margaret</t>
  </si>
  <si>
    <t>Ridley: St Peter</t>
  </si>
  <si>
    <t>Riverhead: St Mary</t>
  </si>
  <si>
    <t>Rochester: St Justus</t>
  </si>
  <si>
    <t>Rusthall: St Paul</t>
  </si>
  <si>
    <t>South Gillingham: St Matthew</t>
  </si>
  <si>
    <t>Beckenham: St Barnabas</t>
  </si>
  <si>
    <t>Beckenham: St George</t>
  </si>
  <si>
    <t>Seal: St Peter &amp; St Paul</t>
  </si>
  <si>
    <t>Sevenoaks: St John the Baptist</t>
  </si>
  <si>
    <t>Sevenoaks: St Nicholas</t>
  </si>
  <si>
    <t>Sevenoaks: St Luke</t>
  </si>
  <si>
    <t>Weald: St George</t>
  </si>
  <si>
    <t>Plaxtol</t>
  </si>
  <si>
    <t>Shipbourne: St Giles</t>
  </si>
  <si>
    <t>Shoreham: St Peter &amp; St Paul</t>
  </si>
  <si>
    <t>Shorne: St Peter &amp; St Paul</t>
  </si>
  <si>
    <t>Shortlands: St Mary</t>
  </si>
  <si>
    <t>Sidcup: Christ Church</t>
  </si>
  <si>
    <t>Sidcup: St Andrew</t>
  </si>
  <si>
    <t>Sidcup: St John the Evangelist</t>
  </si>
  <si>
    <t>Slade Green: St Augustine</t>
  </si>
  <si>
    <t>Snodland: All Saints</t>
  </si>
  <si>
    <t>Southborough: St Thomas</t>
  </si>
  <si>
    <t>Southfleet: St Nicholas</t>
  </si>
  <si>
    <t>Speldhurst: St Mary the Virgin</t>
  </si>
  <si>
    <t>Bromley Common: St Augustine</t>
  </si>
  <si>
    <t>Bromley Common: St Luke</t>
  </si>
  <si>
    <t>Tunbridge Wells: St James</t>
  </si>
  <si>
    <t>Beckenham: St James, Elmers End</t>
  </si>
  <si>
    <t>Beckenham: St Michael &amp; All Angels</t>
  </si>
  <si>
    <t>Bexley: St John the Evangelist</t>
  </si>
  <si>
    <t>Bexley: St Mary</t>
  </si>
  <si>
    <t>Underriver: St Margaret</t>
  </si>
  <si>
    <t>Cray: St Barnabas</t>
  </si>
  <si>
    <t>Stansted: St Mary</t>
  </si>
  <si>
    <t>Stone: St Mary</t>
  </si>
  <si>
    <t>Strood: St Francis</t>
  </si>
  <si>
    <t>Strood: St Nicholas</t>
  </si>
  <si>
    <t>Sundridge: St Mary</t>
  </si>
  <si>
    <t>Swanley: St Mary</t>
  </si>
  <si>
    <t>Swanley St Paul</t>
  </si>
  <si>
    <t>Swanscombe: St Peter &amp; St Paul</t>
  </si>
  <si>
    <t>Tonbridge: St Peter &amp; St Paul</t>
  </si>
  <si>
    <t>Tonbridge: St Stephen</t>
  </si>
  <si>
    <t>Tudeley cum Capel w Five Oak Green</t>
  </si>
  <si>
    <t>Tunbridge Wells: Holy Trinity w Christ Church</t>
  </si>
  <si>
    <t>Tunbridge Wells: King Charles the Martyr</t>
  </si>
  <si>
    <t>Tunbridge Wells: St Barnabas</t>
  </si>
  <si>
    <t>Tunbridge Wells: St John</t>
  </si>
  <si>
    <t>Tunbridge Wells: St Luke</t>
  </si>
  <si>
    <t>Tunbridge Wells: St Mark (Broadwater Down)</t>
  </si>
  <si>
    <t>Tunbridge Wells: St Peter</t>
  </si>
  <si>
    <t>West Malling: St Mary</t>
  </si>
  <si>
    <t>Offham: St Michael</t>
  </si>
  <si>
    <t>Welling: St John the Evangelist</t>
  </si>
  <si>
    <t>Westerham: St Mary the Virgin</t>
  </si>
  <si>
    <t>Wilmington: St Michael</t>
  </si>
  <si>
    <t>Wrotham: St George</t>
  </si>
  <si>
    <t>Collier Street: St Margaret</t>
  </si>
  <si>
    <t>Yalding: St Peter &amp; St Paul</t>
  </si>
  <si>
    <t>BECKENHAM</t>
  </si>
  <si>
    <t>COBHAM</t>
  </si>
  <si>
    <t>MALLING</t>
  </si>
  <si>
    <t>ERITH</t>
  </si>
  <si>
    <t>SIDCUP</t>
  </si>
  <si>
    <t>BROMLEY</t>
  </si>
  <si>
    <t>ORPINGTON</t>
  </si>
  <si>
    <t>SHOREHAM</t>
  </si>
  <si>
    <t>ROCHESTER</t>
  </si>
  <si>
    <t>SEVENOAKS</t>
  </si>
  <si>
    <t>PADDOCK WOOD</t>
  </si>
  <si>
    <t>GRAVESEND</t>
  </si>
  <si>
    <t>TONBRIDGE</t>
  </si>
  <si>
    <t>STROOD</t>
  </si>
  <si>
    <t>DARTFORD</t>
  </si>
  <si>
    <t>GILLINGHAM</t>
  </si>
  <si>
    <t>TUNBRIDGE WELLS</t>
  </si>
  <si>
    <t>Anerley Christ Church and St Paul</t>
  </si>
  <si>
    <t>Ash</t>
  </si>
  <si>
    <t>Ridley</t>
  </si>
  <si>
    <t>Aylesford</t>
  </si>
  <si>
    <t>Barnehurst</t>
  </si>
  <si>
    <t>Saint George and Saint Barnanbas, Beckenham</t>
  </si>
  <si>
    <t>St James w St Michael and St Augustine, Beckenham</t>
  </si>
  <si>
    <t>Beckenham St Jo</t>
  </si>
  <si>
    <t>New Beckenham St Paul</t>
  </si>
  <si>
    <t>Belvedere All SS</t>
  </si>
  <si>
    <t>Belvedere St Aug</t>
  </si>
  <si>
    <t>Bexley Team Ministry</t>
  </si>
  <si>
    <t>Bexleyheath Ch Ch</t>
  </si>
  <si>
    <t>Bexleyheath St Pet</t>
  </si>
  <si>
    <t>Bickley</t>
  </si>
  <si>
    <t>Biggin Hill</t>
  </si>
  <si>
    <t>Blendon</t>
  </si>
  <si>
    <t>Borough Green</t>
  </si>
  <si>
    <t>Borstal</t>
  </si>
  <si>
    <t>Bostall Heath</t>
  </si>
  <si>
    <t>Brasted</t>
  </si>
  <si>
    <t>Brenchley</t>
  </si>
  <si>
    <t>Bromley Ch Ch</t>
  </si>
  <si>
    <t>Bromley St Andr</t>
  </si>
  <si>
    <t>Bromley St Jo</t>
  </si>
  <si>
    <t>Bromley St Mark</t>
  </si>
  <si>
    <t>Plaistow St Mary</t>
  </si>
  <si>
    <t>Bromley SS Pet and Paul</t>
  </si>
  <si>
    <t>Bromley Holy Trinity</t>
  </si>
  <si>
    <t>St Augustine with St Luke, Bromley Common</t>
  </si>
  <si>
    <t>Burham and Wouldham</t>
  </si>
  <si>
    <t>Chalk</t>
  </si>
  <si>
    <t>Chatham St Paul w All SS</t>
  </si>
  <si>
    <t>Chatham St Phil and St Jas</t>
  </si>
  <si>
    <t>Chatham St Steph</t>
  </si>
  <si>
    <t>Chevening</t>
  </si>
  <si>
    <t>Chislehurst Ch Ch</t>
  </si>
  <si>
    <t>Chislehurst St Nic</t>
  </si>
  <si>
    <t>Chislehurst Annunciation</t>
  </si>
  <si>
    <t>Cliffe at Hoo w Cooling</t>
  </si>
  <si>
    <t>Cobham w Luddesdowne and Dode</t>
  </si>
  <si>
    <t>Coxheath, East Farleigh, Hunton, Linton and West F</t>
  </si>
  <si>
    <t>St Paul's Cray St Barn</t>
  </si>
  <si>
    <t>Crayford</t>
  </si>
  <si>
    <t>Crockenhill All So</t>
  </si>
  <si>
    <t>Crofton St Paul</t>
  </si>
  <si>
    <t>Cudham and Downe</t>
  </si>
  <si>
    <t>Cuxton and Halling</t>
  </si>
  <si>
    <t>Darent Valley</t>
  </si>
  <si>
    <t>Dartford Ch Ch</t>
  </si>
  <si>
    <t>Dartford St Edm</t>
  </si>
  <si>
    <t>Ditton</t>
  </si>
  <si>
    <t>E Peckham and Nettlestead</t>
  </si>
  <si>
    <t>Sidcup St Jo with Footscray</t>
  </si>
  <si>
    <t>Edenbridge</t>
  </si>
  <si>
    <t>Erith Ch Ch</t>
  </si>
  <si>
    <t>Erith St Jo</t>
  </si>
  <si>
    <t>Eynsford w Farningham and Lullingstone</t>
  </si>
  <si>
    <t>Falconwood</t>
  </si>
  <si>
    <t>Farnborough</t>
  </si>
  <si>
    <t>Fawkham and Hartley</t>
  </si>
  <si>
    <t>Lamorbey H Redeemer</t>
  </si>
  <si>
    <t>Frindsbury (All Sts) w Upnor &amp; Chattenden</t>
  </si>
  <si>
    <t>Gillingham H Trin</t>
  </si>
  <si>
    <t>Gillingham St Aug</t>
  </si>
  <si>
    <t>New Brompton St Luke</t>
  </si>
  <si>
    <t>Gillingham St Mark</t>
  </si>
  <si>
    <t>Grain w Stoke</t>
  </si>
  <si>
    <t>Gravesend H Family w Ifield</t>
  </si>
  <si>
    <t>Gravesend St Aid</t>
  </si>
  <si>
    <t>Gravesend St Geo</t>
  </si>
  <si>
    <t>Gravesend St Mary</t>
  </si>
  <si>
    <t>Greenhithe St Mary</t>
  </si>
  <si>
    <t>Hayes</t>
  </si>
  <si>
    <t>Hever  Four Elms and Mark Beech</t>
  </si>
  <si>
    <t>High Halstow w All Hallows and Hoo St_Mary</t>
  </si>
  <si>
    <t>Higham and Merston</t>
  </si>
  <si>
    <t>Hildenborough</t>
  </si>
  <si>
    <t>Hoo St Werburgh</t>
  </si>
  <si>
    <t>Horsmonden</t>
  </si>
  <si>
    <t>Kemsing w Woodlands</t>
  </si>
  <si>
    <t>Kingsdown</t>
  </si>
  <si>
    <t>Knockholt w Halstead</t>
  </si>
  <si>
    <t>Lamberhurst and Matfield</t>
  </si>
  <si>
    <t>Lamorbey H Trin</t>
  </si>
  <si>
    <t>Langton Green</t>
  </si>
  <si>
    <t>Leybourne</t>
  </si>
  <si>
    <t>Longfield</t>
  </si>
  <si>
    <t>Luton Ch Ch</t>
  </si>
  <si>
    <t>Meopham w Nurstead</t>
  </si>
  <si>
    <t>Mereworth, Wateringbury and West Peckham</t>
  </si>
  <si>
    <t>Milton next Gravesend w Denton</t>
  </si>
  <si>
    <t>Milton next Gravesend Ch Ch</t>
  </si>
  <si>
    <t>St Botolph, Northfleet and St Mark, Rosherville</t>
  </si>
  <si>
    <t>Erith St Paul</t>
  </si>
  <si>
    <t>Orpington All SS</t>
  </si>
  <si>
    <t>Orpington Ch Ch</t>
  </si>
  <si>
    <t>Otford</t>
  </si>
  <si>
    <t>Paddock Wood</t>
  </si>
  <si>
    <t>Pembury</t>
  </si>
  <si>
    <t>Perry Street</t>
  </si>
  <si>
    <t>Petts Wood</t>
  </si>
  <si>
    <t>Platt</t>
  </si>
  <si>
    <t>Shipbourne w Plaxtol</t>
  </si>
  <si>
    <t>Rainham</t>
  </si>
  <si>
    <t>Roch St Justus</t>
  </si>
  <si>
    <t>Roch</t>
  </si>
  <si>
    <t>Rusthall</t>
  </si>
  <si>
    <t>St Lawrence, Seal Chart with St Margaret, Underriver</t>
  </si>
  <si>
    <t>Seal St Pet</t>
  </si>
  <si>
    <t>Sevenoaks St Jo</t>
  </si>
  <si>
    <t>Sevenoaks St Nic</t>
  </si>
  <si>
    <t>Shoreham</t>
  </si>
  <si>
    <t>Shorne</t>
  </si>
  <si>
    <t>Shortlands</t>
  </si>
  <si>
    <t>Sidcup Ch Ch</t>
  </si>
  <si>
    <t>Sidcup St Andr</t>
  </si>
  <si>
    <t>Slade Green</t>
  </si>
  <si>
    <t>Snodland All SS w Ch Ch</t>
  </si>
  <si>
    <t>S Gillingham</t>
  </si>
  <si>
    <t>St Lawrence Bidborough and St Peter Southborough</t>
  </si>
  <si>
    <t>Southborough St Thos</t>
  </si>
  <si>
    <t>Southfleet</t>
  </si>
  <si>
    <t>Speldhurst w Groombridge and Ashurst</t>
  </si>
  <si>
    <t>Stansted w Fairseat and Vigo</t>
  </si>
  <si>
    <t>Stone</t>
  </si>
  <si>
    <t>Strood St Fran</t>
  </si>
  <si>
    <t>Strood St Nic w St Mary</t>
  </si>
  <si>
    <t>Sundridge w Ide Hill &amp; Toys Hill</t>
  </si>
  <si>
    <t>Swanley St Mary</t>
  </si>
  <si>
    <t>Swanscombe</t>
  </si>
  <si>
    <t>Tonbridge SS Pet and Paul</t>
  </si>
  <si>
    <t>Tonbridge St Steph</t>
  </si>
  <si>
    <t>Tunbridge Wells H Trin w Ch Ch</t>
  </si>
  <si>
    <t>Tunbridge Wells K Chas</t>
  </si>
  <si>
    <t>Tunbridge Wells St Barn</t>
  </si>
  <si>
    <t>St James Tunbridge Wells</t>
  </si>
  <si>
    <t>Tunbridge Wells St Jo</t>
  </si>
  <si>
    <t>Tunbridge Wells St Luke</t>
  </si>
  <si>
    <t>Tunbridge Wells St Mark</t>
  </si>
  <si>
    <t>Tunbridge Wells St Pet</t>
  </si>
  <si>
    <t>St Philip Tunbridge Wells</t>
  </si>
  <si>
    <t>Sevenoaks Weald</t>
  </si>
  <si>
    <t>Welling</t>
  </si>
  <si>
    <t>Westerham</t>
  </si>
  <si>
    <t>Wilmington</t>
  </si>
  <si>
    <t>Yalding w Collier Street</t>
  </si>
  <si>
    <t>31/001BK</t>
  </si>
  <si>
    <t>31/002 X</t>
  </si>
  <si>
    <t>31/156 F</t>
  </si>
  <si>
    <t>31/004 L</t>
  </si>
  <si>
    <t>31/023BR</t>
  </si>
  <si>
    <t>31/006 W</t>
  </si>
  <si>
    <t>31/007 P</t>
  </si>
  <si>
    <t>31/010A</t>
  </si>
  <si>
    <t>31/013C</t>
  </si>
  <si>
    <t>31/012 L</t>
  </si>
  <si>
    <t>31/132 J</t>
  </si>
  <si>
    <t>31/014 W</t>
  </si>
  <si>
    <t>31/015 P</t>
  </si>
  <si>
    <t>31/016BL</t>
  </si>
  <si>
    <t>31/018 T</t>
  </si>
  <si>
    <t>31/019 M</t>
  </si>
  <si>
    <t>31/020 L</t>
  </si>
  <si>
    <t>31/022 W</t>
  </si>
  <si>
    <t>31/022BX</t>
  </si>
  <si>
    <t>31/023AM</t>
  </si>
  <si>
    <t>31/024 K</t>
  </si>
  <si>
    <t>31/024BL</t>
  </si>
  <si>
    <t>31/025 F</t>
  </si>
  <si>
    <t>31/027 M</t>
  </si>
  <si>
    <t>31/028 J</t>
  </si>
  <si>
    <t>31/030 W</t>
  </si>
  <si>
    <t>31/031 P</t>
  </si>
  <si>
    <t>31/032 K</t>
  </si>
  <si>
    <t>31/152 H</t>
  </si>
  <si>
    <t>31/033 F</t>
  </si>
  <si>
    <t>31/029 X</t>
  </si>
  <si>
    <t>31/034A</t>
  </si>
  <si>
    <t>31/036BK</t>
  </si>
  <si>
    <t>31/037 X</t>
  </si>
  <si>
    <t>31/040BL</t>
  </si>
  <si>
    <t>31/041 F</t>
  </si>
  <si>
    <t>31/042 T</t>
  </si>
  <si>
    <t>31/044 J</t>
  </si>
  <si>
    <t>31/047 L</t>
  </si>
  <si>
    <t>31/048 H</t>
  </si>
  <si>
    <t>31/049 W</t>
  </si>
  <si>
    <t>31/050 T</t>
  </si>
  <si>
    <t>31/051 M</t>
  </si>
  <si>
    <t>31/054CX</t>
  </si>
  <si>
    <t>31/164BH</t>
  </si>
  <si>
    <t>31/054DH</t>
  </si>
  <si>
    <t>31/055 L</t>
  </si>
  <si>
    <t>31/056 H</t>
  </si>
  <si>
    <t>31/057 W</t>
  </si>
  <si>
    <t>31/058 P</t>
  </si>
  <si>
    <t>31/059BL</t>
  </si>
  <si>
    <t>31/060BK</t>
  </si>
  <si>
    <t>31/061BF</t>
  </si>
  <si>
    <t>31/062 R</t>
  </si>
  <si>
    <t>31/063 L</t>
  </si>
  <si>
    <t>31/064 H</t>
  </si>
  <si>
    <t>31/065 W</t>
  </si>
  <si>
    <t>31/066 P</t>
  </si>
  <si>
    <t>31/071BM</t>
  </si>
  <si>
    <t>31/175 J</t>
  </si>
  <si>
    <t>31/072 H</t>
  </si>
  <si>
    <t>31/073 W</t>
  </si>
  <si>
    <t>31/074 P</t>
  </si>
  <si>
    <t>31/076BH</t>
  </si>
  <si>
    <t>31/076CK</t>
  </si>
  <si>
    <t>31/077 T</t>
  </si>
  <si>
    <t>31/079BK</t>
  </si>
  <si>
    <t>31/116 J</t>
  </si>
  <si>
    <t>31/083BL</t>
  </si>
  <si>
    <t>31/084 F</t>
  </si>
  <si>
    <t>31/085 T</t>
  </si>
  <si>
    <t>31/086 M</t>
  </si>
  <si>
    <t>31/133 X</t>
  </si>
  <si>
    <t>31/087 J</t>
  </si>
  <si>
    <t>31/088 X</t>
  </si>
  <si>
    <t>31/109 X</t>
  </si>
  <si>
    <t>31/088AW</t>
  </si>
  <si>
    <t>31/088BF</t>
  </si>
  <si>
    <t>31/088CJ</t>
  </si>
  <si>
    <t>31/090 P</t>
  </si>
  <si>
    <t>31/091 K</t>
  </si>
  <si>
    <t>31/093 T</t>
  </si>
  <si>
    <t>31/097 R</t>
  </si>
  <si>
    <t>31/098CR</t>
  </si>
  <si>
    <t>31/099BJ</t>
  </si>
  <si>
    <t>31/100 L</t>
  </si>
  <si>
    <t>31/101 H</t>
  </si>
  <si>
    <t>31/103 P</t>
  </si>
  <si>
    <t>31/104 K</t>
  </si>
  <si>
    <t>31/109BF</t>
  </si>
  <si>
    <t>31/110BX</t>
  </si>
  <si>
    <t>31/111 P</t>
  </si>
  <si>
    <t>31/112 K</t>
  </si>
  <si>
    <t>31/114AR</t>
  </si>
  <si>
    <t>31/115BP</t>
  </si>
  <si>
    <t>31/117 X</t>
  </si>
  <si>
    <t>31/118 R</t>
  </si>
  <si>
    <t>31/119 L</t>
  </si>
  <si>
    <t>31/120 K</t>
  </si>
  <si>
    <t>31/121 F</t>
  </si>
  <si>
    <t>31/124 J</t>
  </si>
  <si>
    <t>31/127 L</t>
  </si>
  <si>
    <t>31/128A</t>
  </si>
  <si>
    <t>31/130 T</t>
  </si>
  <si>
    <t>31/129 W</t>
  </si>
  <si>
    <t>31/136BJ</t>
  </si>
  <si>
    <t>31/075 K</t>
  </si>
  <si>
    <t>31/139 K</t>
  </si>
  <si>
    <t>31/140 J</t>
  </si>
  <si>
    <t>31/142 R</t>
  </si>
  <si>
    <t>31/143 L</t>
  </si>
  <si>
    <t>31/144 H</t>
  </si>
  <si>
    <t>31/150 R</t>
  </si>
  <si>
    <t>31/151 L</t>
  </si>
  <si>
    <t>31/153 W</t>
  </si>
  <si>
    <t>31/170BR</t>
  </si>
  <si>
    <t>31/154BR</t>
  </si>
  <si>
    <t>31/155 K</t>
  </si>
  <si>
    <t>31/158 M</t>
  </si>
  <si>
    <t>31/157BW</t>
  </si>
  <si>
    <t>31/162 P</t>
  </si>
  <si>
    <t>31/165B</t>
  </si>
  <si>
    <t>31/166 M</t>
  </si>
  <si>
    <t>31/167 J</t>
  </si>
  <si>
    <t>31/168 X</t>
  </si>
  <si>
    <t>31/171 K</t>
  </si>
  <si>
    <t>31/172 F</t>
  </si>
  <si>
    <t>31/173 T</t>
  </si>
  <si>
    <t>31/174 M</t>
  </si>
  <si>
    <t>31/174BP</t>
  </si>
  <si>
    <t>31/176 X</t>
  </si>
  <si>
    <t>31/177BT</t>
  </si>
  <si>
    <t>31/181BW</t>
  </si>
  <si>
    <t>31/021A</t>
  </si>
  <si>
    <t>31/180 F</t>
  </si>
  <si>
    <t>31/181 T</t>
  </si>
  <si>
    <t>31/182BP</t>
  </si>
  <si>
    <t>31/183 J</t>
  </si>
  <si>
    <t>31/184 X</t>
  </si>
  <si>
    <t>31/184CJ</t>
  </si>
  <si>
    <t>31/186BM</t>
  </si>
  <si>
    <t>31/187BJ</t>
  </si>
  <si>
    <t>31/189 P</t>
  </si>
  <si>
    <t>31/190 M</t>
  </si>
  <si>
    <t>31/192BF</t>
  </si>
  <si>
    <t>31/194 L</t>
  </si>
  <si>
    <t>31/195 H</t>
  </si>
  <si>
    <t>31/197 P</t>
  </si>
  <si>
    <t>31/199 F</t>
  </si>
  <si>
    <t>31/200 K</t>
  </si>
  <si>
    <t>31/201 F</t>
  </si>
  <si>
    <t>31/202BW</t>
  </si>
  <si>
    <t>31/203 M</t>
  </si>
  <si>
    <t>31/204 J</t>
  </si>
  <si>
    <t>31/204BK</t>
  </si>
  <si>
    <t>31/205 X</t>
  </si>
  <si>
    <t>31/205BF</t>
  </si>
  <si>
    <t>31/169 R</t>
  </si>
  <si>
    <t>31/209 W</t>
  </si>
  <si>
    <t>31/211 M</t>
  </si>
  <si>
    <t>31/212 J</t>
  </si>
  <si>
    <t>31/213 X</t>
  </si>
  <si>
    <t>31/216 H</t>
  </si>
  <si>
    <t>31/217BX</t>
  </si>
  <si>
    <t>Anerley: Christ Church</t>
  </si>
  <si>
    <t>Anerley: St Paul</t>
  </si>
  <si>
    <t>Longsole Mission Room</t>
  </si>
  <si>
    <t>Bromley: St John The Evangelist</t>
  </si>
  <si>
    <t>Chatham: St John the Divine</t>
  </si>
  <si>
    <t>Well Hill: Mission</t>
  </si>
  <si>
    <t>Princes Park: Christ the King</t>
  </si>
  <si>
    <t>Cobham: St Mary Church Room, Sole Street</t>
  </si>
  <si>
    <t>Luddesdown: St Peter &amp; St Paul</t>
  </si>
  <si>
    <t>Cray: St Mary &amp; St Paulinus</t>
  </si>
  <si>
    <t>Orpington: St Andrew</t>
  </si>
  <si>
    <t>Halling: St John the Baptist</t>
  </si>
  <si>
    <t>Darenth : St Margaret</t>
  </si>
  <si>
    <t>Sutton-at-Hone: St John the Baptist</t>
  </si>
  <si>
    <t>Dartford: St Edmund the King &amp; Martyr</t>
  </si>
  <si>
    <t>East Peckham: Holy Trinity</t>
  </si>
  <si>
    <t>Farnborough: St Nicholas</t>
  </si>
  <si>
    <t>Fawkham: St Mary</t>
  </si>
  <si>
    <t>Footscray: All Saints</t>
  </si>
  <si>
    <t>Upnor: St Philip &amp; St James</t>
  </si>
  <si>
    <t>Chattenden: Bishop Gundulph</t>
  </si>
  <si>
    <t>Gillingham, Twydall: Holy Trinity</t>
  </si>
  <si>
    <t>Gillingham: St Mary's Island</t>
  </si>
  <si>
    <t>Stoke: St Peter &amp; St Paul</t>
  </si>
  <si>
    <t>Ifield: St Margaret</t>
  </si>
  <si>
    <t>Pratts Bottom: All Souls</t>
  </si>
  <si>
    <t>Hadlow: St Mary</t>
  </si>
  <si>
    <t>All Hallows: All Saints</t>
  </si>
  <si>
    <t>Istead Rise: St Barnabas</t>
  </si>
  <si>
    <t>Kemsing: St Mary the Virgin</t>
  </si>
  <si>
    <t>Woodlands: St Mary</t>
  </si>
  <si>
    <t>Kingsdown: St Edmund the King &amp; Martyr</t>
  </si>
  <si>
    <t>Leigh: St Mary</t>
  </si>
  <si>
    <t>Luton: Christ Church</t>
  </si>
  <si>
    <t>Pembury: St Peter (Upper Church)</t>
  </si>
  <si>
    <t>Pembury: St Peter (Old Church)</t>
  </si>
  <si>
    <t>Poundsbridge: All Souls Chapel</t>
  </si>
  <si>
    <t>Perry Street: All Saints</t>
  </si>
  <si>
    <t>Plaistow: St Mary, Bromley</t>
  </si>
  <si>
    <t>Rochester: St Peter (Parish Centre)</t>
  </si>
  <si>
    <t>Rochester: St Margaret</t>
  </si>
  <si>
    <t>Rusthall: St Paul's Mission Church</t>
  </si>
  <si>
    <t>Blue Bell Hill: St Alban</t>
  </si>
  <si>
    <t>Chatham: St William, Walderslade</t>
  </si>
  <si>
    <t>Chatham: St David</t>
  </si>
  <si>
    <t>Bredhurst: St Peter</t>
  </si>
  <si>
    <t>Hempstead: All Saints</t>
  </si>
  <si>
    <t>Parkwood: St Paul</t>
  </si>
  <si>
    <t>Park Langley: St Peter's Hall</t>
  </si>
  <si>
    <t>Lower Birling: Christ Church</t>
  </si>
  <si>
    <t>Ashurst: St Martin of Tours</t>
  </si>
  <si>
    <t>Groombridge: St John the Evangelist</t>
  </si>
  <si>
    <t>Northfleet: St Botolph</t>
  </si>
  <si>
    <t>Rosherville: St Mark</t>
  </si>
  <si>
    <t>Seal: St Lawrence</t>
  </si>
  <si>
    <t>Tunbridge Wells: St Philip</t>
  </si>
  <si>
    <t>Bidborough: St Lawrence</t>
  </si>
  <si>
    <t>Southborough: St Peter</t>
  </si>
  <si>
    <t>Southborough: Christ Church</t>
  </si>
  <si>
    <t>Southborough: St Matthew</t>
  </si>
  <si>
    <t>Fairseat: Holy Innocents</t>
  </si>
  <si>
    <t>Vigo Hall</t>
  </si>
  <si>
    <t>Ide Hill: St Mary</t>
  </si>
  <si>
    <t>Toys Hill Hall</t>
  </si>
  <si>
    <t>Swanley: St Paul</t>
  </si>
  <si>
    <t>Hextable: St Peter</t>
  </si>
  <si>
    <t>Tonbridge: St Saviour</t>
  </si>
  <si>
    <t>Tonbridge: St Andrew</t>
  </si>
  <si>
    <t>Cage Green: St Phillip</t>
  </si>
  <si>
    <t>Tonbridge: St Eanswy Mission Church</t>
  </si>
  <si>
    <t>Five Oak Green United Church</t>
  </si>
  <si>
    <t>Tudeley: All Saints</t>
  </si>
  <si>
    <t>King's Hill Community Hall</t>
  </si>
  <si>
    <t>Laddingford: St Mary</t>
  </si>
  <si>
    <t>Church Code</t>
  </si>
  <si>
    <t xml:space="preserve"> _ _ _ _ _ _</t>
  </si>
  <si>
    <t>Chatham St Mary w St Jo</t>
  </si>
  <si>
    <t>S Chatham H Trin</t>
  </si>
  <si>
    <t>Christ Church Southbrough</t>
  </si>
  <si>
    <t>St Matthew High Brooms</t>
  </si>
  <si>
    <t>Kings Hill</t>
  </si>
  <si>
    <t>31/039 L</t>
  </si>
  <si>
    <t>31/042BW</t>
  </si>
  <si>
    <t>31/179D</t>
  </si>
  <si>
    <t>31/099A</t>
  </si>
  <si>
    <t>31/211 K</t>
  </si>
  <si>
    <t>Church</t>
  </si>
  <si>
    <t>Please upload this form at https://parishreturns.churchofengland.org</t>
  </si>
  <si>
    <t>Dio. Ch. Ref.</t>
  </si>
  <si>
    <t>A0101</t>
  </si>
  <si>
    <t>A0201</t>
  </si>
  <si>
    <t>A0301</t>
  </si>
  <si>
    <t>B0201</t>
  </si>
  <si>
    <t/>
  </si>
  <si>
    <t>B0301</t>
  </si>
  <si>
    <t>B0901</t>
  </si>
  <si>
    <t>B0401</t>
  </si>
  <si>
    <t>B1201</t>
  </si>
  <si>
    <t>B1301</t>
  </si>
  <si>
    <t>B1601</t>
  </si>
  <si>
    <t>B1701</t>
  </si>
  <si>
    <t>B1801</t>
  </si>
  <si>
    <t>B2001</t>
  </si>
  <si>
    <t>B0101</t>
  </si>
  <si>
    <t>B0102</t>
  </si>
  <si>
    <t>B0103</t>
  </si>
  <si>
    <t>B0104</t>
  </si>
  <si>
    <t>B2101</t>
  </si>
  <si>
    <t>B2201</t>
  </si>
  <si>
    <t>B2301</t>
  </si>
  <si>
    <t>B2401</t>
  </si>
  <si>
    <t>B2501</t>
  </si>
  <si>
    <t>B2601</t>
  </si>
  <si>
    <t>B2701</t>
  </si>
  <si>
    <t>B3301</t>
  </si>
  <si>
    <t>B3201</t>
  </si>
  <si>
    <t>B2801</t>
  </si>
  <si>
    <t>B2901</t>
  </si>
  <si>
    <t>B3001</t>
  </si>
  <si>
    <t>B3601</t>
  </si>
  <si>
    <t>C0101</t>
  </si>
  <si>
    <t>C0301</t>
  </si>
  <si>
    <t>C0401</t>
  </si>
  <si>
    <t>C0501</t>
  </si>
  <si>
    <t>C0601</t>
  </si>
  <si>
    <t>C0701</t>
  </si>
  <si>
    <t>C0801</t>
  </si>
  <si>
    <t>C0802</t>
  </si>
  <si>
    <t>C1101</t>
  </si>
  <si>
    <t>C0901</t>
  </si>
  <si>
    <t>C1001</t>
  </si>
  <si>
    <t>P1001</t>
  </si>
  <si>
    <t>C1201</t>
  </si>
  <si>
    <t>C1301</t>
  </si>
  <si>
    <t>C1402</t>
  </si>
  <si>
    <t>C1403</t>
  </si>
  <si>
    <t>C1404</t>
  </si>
  <si>
    <t>W1403</t>
  </si>
  <si>
    <t>C1401</t>
  </si>
  <si>
    <t>C1601</t>
  </si>
  <si>
    <t>O0301</t>
  </si>
  <si>
    <t>C1701</t>
  </si>
  <si>
    <t>C1801</t>
  </si>
  <si>
    <t>C1901</t>
  </si>
  <si>
    <t>C2001</t>
  </si>
  <si>
    <t>C2101</t>
  </si>
  <si>
    <t>C2102</t>
  </si>
  <si>
    <t>C2201</t>
  </si>
  <si>
    <t>D0101</t>
  </si>
  <si>
    <t>H0901</t>
  </si>
  <si>
    <t>S2601</t>
  </si>
  <si>
    <t>D0201</t>
  </si>
  <si>
    <t>D0301</t>
  </si>
  <si>
    <t>D0401</t>
  </si>
  <si>
    <t>D0501</t>
  </si>
  <si>
    <t>D0601</t>
  </si>
  <si>
    <t>E0201</t>
  </si>
  <si>
    <t>E0202</t>
  </si>
  <si>
    <t>E0101</t>
  </si>
  <si>
    <t>W0101</t>
  </si>
  <si>
    <t>W0102</t>
  </si>
  <si>
    <t>E0301</t>
  </si>
  <si>
    <t>E0401</t>
  </si>
  <si>
    <t>E0501</t>
  </si>
  <si>
    <t>N0301</t>
  </si>
  <si>
    <t>E0601</t>
  </si>
  <si>
    <t>E0602</t>
  </si>
  <si>
    <t>E0603</t>
  </si>
  <si>
    <t>F0101</t>
  </si>
  <si>
    <t>F0201</t>
  </si>
  <si>
    <t>F0301</t>
  </si>
  <si>
    <t>F0501</t>
  </si>
  <si>
    <t>G0101</t>
  </si>
  <si>
    <t>G0201</t>
  </si>
  <si>
    <t>G0301</t>
  </si>
  <si>
    <t>G0501</t>
  </si>
  <si>
    <t>G0601</t>
  </si>
  <si>
    <t>G0701</t>
  </si>
  <si>
    <t>G0801</t>
  </si>
  <si>
    <t>G0901</t>
  </si>
  <si>
    <t>G1001</t>
  </si>
  <si>
    <t>G1101</t>
  </si>
  <si>
    <t>G1201</t>
  </si>
  <si>
    <t>G1301</t>
  </si>
  <si>
    <t>H0101</t>
  </si>
  <si>
    <t>H0201</t>
  </si>
  <si>
    <t>H0301</t>
  </si>
  <si>
    <t>H0302</t>
  </si>
  <si>
    <t>H0303</t>
  </si>
  <si>
    <t>H0401</t>
  </si>
  <si>
    <t>H0501</t>
  </si>
  <si>
    <t>H0601</t>
  </si>
  <si>
    <t>H0701</t>
  </si>
  <si>
    <t>H0801</t>
  </si>
  <si>
    <t>I0101</t>
  </si>
  <si>
    <t>I0201</t>
  </si>
  <si>
    <t>J0101</t>
  </si>
  <si>
    <t>K0101</t>
  </si>
  <si>
    <t>K0102</t>
  </si>
  <si>
    <t>K0201</t>
  </si>
  <si>
    <t>K0301</t>
  </si>
  <si>
    <t>K0401</t>
  </si>
  <si>
    <t>K0501</t>
  </si>
  <si>
    <t>K0502</t>
  </si>
  <si>
    <t>L0101</t>
  </si>
  <si>
    <t>L0102</t>
  </si>
  <si>
    <t>F0401</t>
  </si>
  <si>
    <t>L0301</t>
  </si>
  <si>
    <t>L0401</t>
  </si>
  <si>
    <t>L0501</t>
  </si>
  <si>
    <t>L0601</t>
  </si>
  <si>
    <t>L0701</t>
  </si>
  <si>
    <t>L0801</t>
  </si>
  <si>
    <t>L0901</t>
  </si>
  <si>
    <t>M0101</t>
  </si>
  <si>
    <t>M0102</t>
  </si>
  <si>
    <t>M0201</t>
  </si>
  <si>
    <t>M0202</t>
  </si>
  <si>
    <t>M0401</t>
  </si>
  <si>
    <t>M0301</t>
  </si>
  <si>
    <t>B1101</t>
  </si>
  <si>
    <t>G0401</t>
  </si>
  <si>
    <t>O0101</t>
  </si>
  <si>
    <t>O0201</t>
  </si>
  <si>
    <t>O0401</t>
  </si>
  <si>
    <t>P0101</t>
  </si>
  <si>
    <t>P0201</t>
  </si>
  <si>
    <t>B0501</t>
  </si>
  <si>
    <t>P0301</t>
  </si>
  <si>
    <t>P0501</t>
  </si>
  <si>
    <t>P0502</t>
  </si>
  <si>
    <t>P0601</t>
  </si>
  <si>
    <t>P0701</t>
  </si>
  <si>
    <t>B3101</t>
  </si>
  <si>
    <t>P0801</t>
  </si>
  <si>
    <t>R0101</t>
  </si>
  <si>
    <t>A0202</t>
  </si>
  <si>
    <t>R0201</t>
  </si>
  <si>
    <t>R0501</t>
  </si>
  <si>
    <t>R0401</t>
  </si>
  <si>
    <t>R0701</t>
  </si>
  <si>
    <t>S1601</t>
  </si>
  <si>
    <t>B0601</t>
  </si>
  <si>
    <t>B0701</t>
  </si>
  <si>
    <t>S0201</t>
  </si>
  <si>
    <t>S0301</t>
  </si>
  <si>
    <t>S0501</t>
  </si>
  <si>
    <t>S0401</t>
  </si>
  <si>
    <t>W0201</t>
  </si>
  <si>
    <t>S0601</t>
  </si>
  <si>
    <t>S0701</t>
  </si>
  <si>
    <t>S0801</t>
  </si>
  <si>
    <t>S0901</t>
  </si>
  <si>
    <t>S1001</t>
  </si>
  <si>
    <t>S1101</t>
  </si>
  <si>
    <t>S1201</t>
  </si>
  <si>
    <t>S1301</t>
  </si>
  <si>
    <t>S1401</t>
  </si>
  <si>
    <t>S1801</t>
  </si>
  <si>
    <t>S1901</t>
  </si>
  <si>
    <t>S2003</t>
  </si>
  <si>
    <t>B3401</t>
  </si>
  <si>
    <t>B3501</t>
  </si>
  <si>
    <t>N0201</t>
  </si>
  <si>
    <t>R0601</t>
  </si>
  <si>
    <t>T0701</t>
  </si>
  <si>
    <t>B0801</t>
  </si>
  <si>
    <t>B1001</t>
  </si>
  <si>
    <t>B1401</t>
  </si>
  <si>
    <t>B1501</t>
  </si>
  <si>
    <t>S0101</t>
  </si>
  <si>
    <t>U0101</t>
  </si>
  <si>
    <t>C1501</t>
  </si>
  <si>
    <t>T1151</t>
  </si>
  <si>
    <t>S1701</t>
  </si>
  <si>
    <t>S2101</t>
  </si>
  <si>
    <t>S2201</t>
  </si>
  <si>
    <t>S2301</t>
  </si>
  <si>
    <t>S2401</t>
  </si>
  <si>
    <t>S2501</t>
  </si>
  <si>
    <t>S2701</t>
  </si>
  <si>
    <t>S2801</t>
  </si>
  <si>
    <t>S2901</t>
  </si>
  <si>
    <t>T0101</t>
  </si>
  <si>
    <t>T0201</t>
  </si>
  <si>
    <t>T0302</t>
  </si>
  <si>
    <t>T0401</t>
  </si>
  <si>
    <t>T0501</t>
  </si>
  <si>
    <t>T0601</t>
  </si>
  <si>
    <t>T0801</t>
  </si>
  <si>
    <t>T0901</t>
  </si>
  <si>
    <t>T1001</t>
  </si>
  <si>
    <t>T1101</t>
  </si>
  <si>
    <t>W0401</t>
  </si>
  <si>
    <t>W0402</t>
  </si>
  <si>
    <t>W0301</t>
  </si>
  <si>
    <t>W0501</t>
  </si>
  <si>
    <t>W0601</t>
  </si>
  <si>
    <t>W0701</t>
  </si>
  <si>
    <t>Y0101</t>
  </si>
  <si>
    <t>Y0102</t>
  </si>
  <si>
    <t>DIOCESE REFERENCE</t>
  </si>
  <si>
    <t>Click Arrow to Right of Box</t>
  </si>
  <si>
    <t>Select Benefice</t>
  </si>
  <si>
    <t>AnerleyChristChurchandStPaul</t>
  </si>
  <si>
    <t>BeckenhamStJo</t>
  </si>
  <si>
    <t>BelvedereAllSS</t>
  </si>
  <si>
    <t>BelvedereStAug</t>
  </si>
  <si>
    <t>BexleyheathChCh</t>
  </si>
  <si>
    <t>BexleyheathStPet</t>
  </si>
  <si>
    <t>BigginHill</t>
  </si>
  <si>
    <t>BoroughGreen</t>
  </si>
  <si>
    <t>BostallHeath</t>
  </si>
  <si>
    <t>BromleyChCh</t>
  </si>
  <si>
    <t>BromleyHolyTrinity</t>
  </si>
  <si>
    <t>BromleySSPetandPaul</t>
  </si>
  <si>
    <t>BromleyStAndr</t>
  </si>
  <si>
    <t>BromleyStJo</t>
  </si>
  <si>
    <t>BromleyStMark</t>
  </si>
  <si>
    <t>BurhamandWouldham</t>
  </si>
  <si>
    <t>ChathamStMarywStJo</t>
  </si>
  <si>
    <t>ChathamStPaulwAllSS</t>
  </si>
  <si>
    <t>ChathamStPhilandStJas</t>
  </si>
  <si>
    <t>ChathamStSteph</t>
  </si>
  <si>
    <t>ChislehurstAnnunciation</t>
  </si>
  <si>
    <t>ChislehurstChCh</t>
  </si>
  <si>
    <t>ChislehurstStNic</t>
  </si>
  <si>
    <t>CliffeatHoowCooling</t>
  </si>
  <si>
    <t>CobhamwLuddesdowneandDode</t>
  </si>
  <si>
    <t>Coxheath,EastFarleigh,Hunton,LintonandWestF</t>
  </si>
  <si>
    <t>CrayValley</t>
  </si>
  <si>
    <t>CrockenhillAllSo</t>
  </si>
  <si>
    <t>CroftonStPaul</t>
  </si>
  <si>
    <t>CudhamandDowne</t>
  </si>
  <si>
    <t>CuxtonandHalling</t>
  </si>
  <si>
    <t>DarentValley</t>
  </si>
  <si>
    <t>DartfordChCh</t>
  </si>
  <si>
    <t>DartfordHTrin</t>
  </si>
  <si>
    <t>EPeckhamandNettlestead</t>
  </si>
  <si>
    <t>ErithChCh</t>
  </si>
  <si>
    <t>ErithStJo</t>
  </si>
  <si>
    <t>ErithStPaul</t>
  </si>
  <si>
    <t>EynsfordwFarninghamandLullingstone</t>
  </si>
  <si>
    <t>FawkhamandHartley</t>
  </si>
  <si>
    <t>SidcupStJowithFootscray</t>
  </si>
  <si>
    <t>BexleyTeamMinistry</t>
  </si>
  <si>
    <t>GillinghamHTrin</t>
  </si>
  <si>
    <t>GillinghamStAug</t>
  </si>
  <si>
    <t>GillinghamStMark</t>
  </si>
  <si>
    <t>GillinghamStMary</t>
  </si>
  <si>
    <t>GrainwStoke</t>
  </si>
  <si>
    <t>GravesendHFamilywIfield</t>
  </si>
  <si>
    <t>GravesendStAid</t>
  </si>
  <si>
    <t>GravesendStGeo</t>
  </si>
  <si>
    <t>GravesendStMary</t>
  </si>
  <si>
    <t>GreenhitheStMary</t>
  </si>
  <si>
    <t>HeverFourElmsandMarkBeech</t>
  </si>
  <si>
    <t>HighamandMerston</t>
  </si>
  <si>
    <t>HooStWerburgh</t>
  </si>
  <si>
    <t>IsteadRise</t>
  </si>
  <si>
    <t>KemsingwWoodlands</t>
  </si>
  <si>
    <t>KnockholtwHalstead</t>
  </si>
  <si>
    <t>LamberhurstandMatfield</t>
  </si>
  <si>
    <t>LamorbeyHRedeemer</t>
  </si>
  <si>
    <t>LamorbeyHTrin</t>
  </si>
  <si>
    <t>LangtonGreen</t>
  </si>
  <si>
    <t>LutonChCh</t>
  </si>
  <si>
    <t>MeophamwNurstead</t>
  </si>
  <si>
    <t>MiltonnextGravesendChCh</t>
  </si>
  <si>
    <t>MiltonnextGravesendwDenton</t>
  </si>
  <si>
    <t>NewBeckenhamStPaul</t>
  </si>
  <si>
    <t>NewBromptonStLuke</t>
  </si>
  <si>
    <t>OrpingtonAllSS</t>
  </si>
  <si>
    <t>OrpingtonChCh</t>
  </si>
  <si>
    <t>PaddockWood</t>
  </si>
  <si>
    <t>PerryStreet</t>
  </si>
  <si>
    <t>PettsWood</t>
  </si>
  <si>
    <t>PlaistowStMary</t>
  </si>
  <si>
    <t>RochStJustus</t>
  </si>
  <si>
    <t>SChathamHTrin</t>
  </si>
  <si>
    <t>SGillingham</t>
  </si>
  <si>
    <t>SealStPet</t>
  </si>
  <si>
    <t>SevenoaksStJo</t>
  </si>
  <si>
    <t>SevenoaksStNic</t>
  </si>
  <si>
    <t>SevenoaksWeald</t>
  </si>
  <si>
    <t>ShipbournewPlaxtol</t>
  </si>
  <si>
    <t>SidcupChCh</t>
  </si>
  <si>
    <t>SidcupStAndr</t>
  </si>
  <si>
    <t>SladeGreen</t>
  </si>
  <si>
    <t>SnodlandAllSSwChCh</t>
  </si>
  <si>
    <t>SouthboroughStThos</t>
  </si>
  <si>
    <t>SpeldhurstwGroombridgeandAshurst</t>
  </si>
  <si>
    <t>StJamesTunbridgeWells</t>
  </si>
  <si>
    <t>StPhilipTunbridgeWells</t>
  </si>
  <si>
    <t>StLawrenceBidboroughandStPeterSouthborough</t>
  </si>
  <si>
    <t>ChristChurchSouthbrough</t>
  </si>
  <si>
    <t>StMatthewHighBrooms</t>
  </si>
  <si>
    <t>StanstedwFairseatandVigo</t>
  </si>
  <si>
    <t>StroodStFran</t>
  </si>
  <si>
    <t>StroodStNicwStMary</t>
  </si>
  <si>
    <t>SwanleyStMary</t>
  </si>
  <si>
    <t>SwanleyStPaul</t>
  </si>
  <si>
    <t>TonbridgeSSPetandPaul</t>
  </si>
  <si>
    <t>TonbridgeStSteph</t>
  </si>
  <si>
    <t>TudeleycumCapelwFiveOakGreen</t>
  </si>
  <si>
    <t>TunbridgeWellsHTrinwChCh</t>
  </si>
  <si>
    <t>TunbridgeWellsKChas</t>
  </si>
  <si>
    <t>TunbridgeWellsStBarn</t>
  </si>
  <si>
    <t>TunbridgeWellsStJo</t>
  </si>
  <si>
    <t>TunbridgeWellsStLuke</t>
  </si>
  <si>
    <t>TunbridgeWellsStMark</t>
  </si>
  <si>
    <t>TunbridgeWellsStPet</t>
  </si>
  <si>
    <t>KingsHill</t>
  </si>
  <si>
    <t>WMallingwOffham</t>
  </si>
  <si>
    <t>YaldingwCollierStreet</t>
  </si>
  <si>
    <t>BeckenhamChristChurch</t>
  </si>
  <si>
    <t>ChristtheKingPrincesPark</t>
  </si>
  <si>
    <t>CoxheathEastFarleighHuntonLintonandWestF</t>
  </si>
  <si>
    <t>MereworthWateringburyandWestPeckham</t>
  </si>
  <si>
    <t>HighHalstowwAllHallowsandHooStMary</t>
  </si>
  <si>
    <t>SaintGeorgeandSaintBarnanbasBeckenham</t>
  </si>
  <si>
    <t>StAugustinewithStLukeBromleyCommon</t>
  </si>
  <si>
    <t>StBotolphNorthfleetandStMarkRosherville</t>
  </si>
  <si>
    <t>StJameswStMichaelandStAugustineBeckenham</t>
  </si>
  <si>
    <t>StLawrenceSealChartwithStMargaretUnderriver</t>
  </si>
  <si>
    <t>FrindsburyAllStswUpnorChattenden</t>
  </si>
  <si>
    <t>StPaulsCrayStBarn</t>
  </si>
  <si>
    <t>SundridgewIdeHillToysHill</t>
  </si>
  <si>
    <t>Where there have been no fees received in the quarter, please put an X in the Nil Returns box and upload the return on the Parish Returns portal.</t>
  </si>
  <si>
    <t>ClickHere</t>
  </si>
  <si>
    <t>FuneralsandBurials</t>
  </si>
  <si>
    <t>Burial of body in churchyard (commital only)</t>
  </si>
  <si>
    <t>MonumentsInChurchyard</t>
  </si>
  <si>
    <t>SearchesinChurchRegisters</t>
  </si>
  <si>
    <t>DBF Fees PTO</t>
  </si>
  <si>
    <t>If the service has been taken by a member of clergy with permission to officiate, please select Yes. The PCC should pay their fee directly and the resulting 20% DBF proportion should be passed to the DBF as with other DBF fees.</t>
  </si>
  <si>
    <t>Fee to PTO</t>
  </si>
  <si>
    <t>Payment to DBF</t>
  </si>
  <si>
    <t>Please Mark (X) here if you are submitting a nil return/in an incumbent vacancy</t>
  </si>
  <si>
    <t>Nil Return</t>
  </si>
  <si>
    <t>Vacancy</t>
  </si>
  <si>
    <t>B1: Certificate issued at time of baptism</t>
  </si>
  <si>
    <t>B2: Short certificate of baptism</t>
  </si>
  <si>
    <t>CM1: Small cross of wood</t>
  </si>
  <si>
    <t>CM2: Small vase not exceeding 305mm x 203mm x 203mm (12" x 8" x 8") or tablet, plaque or other marker commemorating a person whose remains have been cremated</t>
  </si>
  <si>
    <t>CM3: Any other monument</t>
  </si>
  <si>
    <t>CM4: Additional inscription on existing monument</t>
  </si>
  <si>
    <t>S1: Searching registers of marriages for period before 1 July 1837 (up to one hour)</t>
  </si>
  <si>
    <t>S2: Searching registers of baptisms and burials (including one copy) for up to one hour</t>
  </si>
  <si>
    <t>S3: Searching registers (additional hour or part hour)</t>
  </si>
  <si>
    <t>S4: Each additional copy of an entry in a register of baptism or burials</t>
  </si>
  <si>
    <t>S5: Inspection of instrument of apportionment or agreement in exchange of land for tithes deposited under the Tithe Act 1836</t>
  </si>
  <si>
    <t>S6: Furnishing copies of above (for every 72 words)</t>
  </si>
  <si>
    <t>FA1: Funeral service in church, whether taking place before or after burial or cremation</t>
  </si>
  <si>
    <t>FC1: Certificate issued at time of burial</t>
  </si>
  <si>
    <t>FB1: Funeral service (including burial of body) at graveside (no service in church)</t>
  </si>
  <si>
    <t>FB3: Funeral service at crematorium or cemetery including burial of body or burial or other lawful disposal of cremated remains (no service in church)</t>
  </si>
  <si>
    <t>FB4: Funeral service in premises belonging to funeral director, whether taking place before or after burial or cremation</t>
  </si>
  <si>
    <t>FB5: Cremation immediately preceding or following on from funeral service in premises belonging to funeral director</t>
  </si>
  <si>
    <t>FB6: Burial of body in churchyard not following service at graveside (committal only)</t>
  </si>
  <si>
    <t>FB7: Burial of cremated remains in churchyard or other lawful disposal of cremated remains (committal only)</t>
  </si>
  <si>
    <t>FB8: Burial of body, or burial or other lawful disposal of cremated remains, in cemetery (committal only)</t>
  </si>
  <si>
    <t>FB2: Funeral service (including burial or other lawful disposal of cremated remains) at graveside in churchyard</t>
  </si>
  <si>
    <t>M1: Publication of banns</t>
  </si>
  <si>
    <t>M2: Certificate of banns</t>
  </si>
  <si>
    <t>M3: Marriage service</t>
  </si>
  <si>
    <t>M4: Publication of banns and certificate of banns</t>
  </si>
  <si>
    <t>FA2: Funeral service in church and burial in churchyard following this</t>
  </si>
  <si>
    <t>FA3: Funeral service in church and burial or other lawful disposal of cremated remains in churchyard immediately following or preceding this</t>
  </si>
  <si>
    <t>FA4: Funeral service in church and burial in cemetery or cremation following/preceding this</t>
  </si>
  <si>
    <t>FA5: Burial of body in churchyard immediately preceding or following on from service in church</t>
  </si>
  <si>
    <t>FA6: Burial or other lawful disposal of cremated remains in churchyard immediately following or preceding service in church</t>
  </si>
  <si>
    <t>FA7: Burial of body, or burial or other lawful disposal of cremated remains, in cemetery immediately preceding or following on from service in church</t>
  </si>
  <si>
    <t>FA8: Cremation immediately preceding or following on from funeral service in church</t>
  </si>
  <si>
    <t>FA9: Burial of body in churchyard on separate occasion</t>
  </si>
  <si>
    <t>FA10: Burial of cremated remains in churchyard or other lawful disposal of cremated remains on separate occasion</t>
  </si>
  <si>
    <t>FA11: Burial of body, or burial or other lawful disposal of cremated remains, in cemetery on separate occasion</t>
  </si>
  <si>
    <t>West Sevenoaks Team Ministry</t>
  </si>
  <si>
    <t>31/211B</t>
  </si>
  <si>
    <t>WestSevenoaksTeamMinistry</t>
  </si>
  <si>
    <t>Charges for Extras, such as Organist, Flowers</t>
  </si>
  <si>
    <t>You can enter any additional charges in the Charges for Extras box, this will then add this to the total.</t>
  </si>
  <si>
    <t>Penshurst, Fordcombe and the Chiddingstone Churches</t>
  </si>
  <si>
    <t>PenshurstFordcombeandtheChiddingstoneChurches</t>
  </si>
  <si>
    <t>31/149C</t>
  </si>
  <si>
    <t>Chelsfield with Green Street Green and Pratts Bottom</t>
  </si>
  <si>
    <t>31/043 A</t>
  </si>
  <si>
    <t>C0601A</t>
  </si>
  <si>
    <t>G1201A</t>
  </si>
  <si>
    <t>ChelsfieldwithGreenStreetGreenandPrattsBottom</t>
  </si>
  <si>
    <t>Holy Trinity with Saint John, Penge</t>
  </si>
  <si>
    <t>31/148A</t>
  </si>
  <si>
    <t>HolyTrinitywithSaintJohnPenge</t>
  </si>
  <si>
    <t>Ightham and Wrotham</t>
  </si>
  <si>
    <t>Ighthamandwrotham</t>
  </si>
  <si>
    <t>IghthamandWrotham</t>
  </si>
  <si>
    <t>BarmingWTeston</t>
  </si>
  <si>
    <t>Barming w Teston</t>
  </si>
  <si>
    <t>31/005 A</t>
  </si>
  <si>
    <t>31/024D</t>
  </si>
  <si>
    <t>31/005A</t>
  </si>
  <si>
    <t>BarmingwTeston</t>
  </si>
  <si>
    <t>East Malling, St James the Great</t>
  </si>
  <si>
    <t>The Bradbourne</t>
  </si>
  <si>
    <t>31/108A</t>
  </si>
  <si>
    <t>TheBradbourne</t>
  </si>
  <si>
    <t>Victory Benefice</t>
  </si>
  <si>
    <t>Victorybenefice</t>
  </si>
  <si>
    <t>31/088 X (was mary mag)</t>
  </si>
  <si>
    <t>Offham</t>
  </si>
  <si>
    <t>West Malling</t>
  </si>
  <si>
    <t>KentDownsandMalling</t>
  </si>
  <si>
    <t>Kent Downs and Malling</t>
  </si>
  <si>
    <t>East Dartford</t>
  </si>
  <si>
    <t>EastDartford</t>
  </si>
  <si>
    <t>Please note that the fees entered onto this form should only be for services held between the dates of the 1st January and the 31st December 2024.</t>
  </si>
  <si>
    <t>Bank Details: Account: 90760099; Sort Code: 20-54-29; Account Name: The Rochester Diocesan Society &amp; Board Of Finance</t>
  </si>
  <si>
    <t xml:space="preserve">Leybourne </t>
  </si>
  <si>
    <t>S0601/2</t>
  </si>
  <si>
    <t>Parish Returns Website</t>
  </si>
  <si>
    <t>Please also keep a saved/printed copy for your records.</t>
  </si>
  <si>
    <t>Upload the return on the parish returns website https://parishreturns.churchofengland.org/  (electronic link below) under 'Rochester Articles of Enquirty'</t>
  </si>
  <si>
    <t>Dartford Holy Trinity</t>
  </si>
  <si>
    <t>Crockham Hill &amp; Westerham</t>
  </si>
  <si>
    <t>Please only enter services between 1st January 2025 - 31st December 2025 in this workbook</t>
  </si>
  <si>
    <t>For 2025 only</t>
  </si>
  <si>
    <t>Diocese of Rochester - Quarterly Fee Return for 2025 Year</t>
  </si>
  <si>
    <t>Crockham Hill and Westerham</t>
  </si>
  <si>
    <t>CrockhamHillandWesterham</t>
  </si>
  <si>
    <t>CrockhamHillWesterham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</si>
</sst>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font>
    <font>
      <sz val="10"/>
      <name val="Arial"/>
      <family val="2"/>
    </font>
    <font>
      <sz val="8"/>
      <name val="Arial"/>
      <family val="2"/>
    </font>
    <font>
      <b/>
      <sz val="10"/>
      <name val="Arial"/>
      <family val="2"/>
    </font>
    <font>
      <sz val="9"/>
      <name val="Arial"/>
      <family val="2"/>
    </font>
    <font>
      <b/>
      <sz val="9"/>
      <name val="Arial"/>
      <family val="2"/>
    </font>
    <font>
      <b/>
      <sz val="9"/>
      <name val="Arial"/>
      <family val="2"/>
    </font>
    <font>
      <b/>
      <sz val="12"/>
      <name val="Arial"/>
      <family val="2"/>
    </font>
    <font>
      <b/>
      <sz val="16"/>
      <name val="Arial"/>
      <family val="2"/>
    </font>
    <font>
      <b/>
      <u/>
      <sz val="10"/>
      <name val="Arial"/>
      <family val="2"/>
    </font>
    <font>
      <b/>
      <sz val="20"/>
      <name val="Arial"/>
      <family val="2"/>
    </font>
    <font>
      <sz val="10"/>
      <name val="Arial"/>
      <family val="2"/>
    </font>
    <font>
      <sz val="9"/>
      <name val="Arial"/>
      <family val="2"/>
    </font>
    <font>
      <b/>
      <sz val="24"/>
      <name val="Arial"/>
      <family val="2"/>
    </font>
    <font>
      <b/>
      <sz val="22"/>
      <name val="Arial"/>
      <family val="2"/>
    </font>
    <font>
      <sz val="22"/>
      <name val="Arial"/>
      <family val="2"/>
    </font>
    <font>
      <sz val="10"/>
      <color indexed="9"/>
      <name val="Arial"/>
      <family val="2"/>
    </font>
    <font>
      <sz val="9"/>
      <color indexed="9"/>
      <name val="Arial"/>
      <family val="2"/>
    </font>
    <font>
      <sz val="8"/>
      <name val="Arial"/>
      <family val="2"/>
    </font>
    <font>
      <sz val="10"/>
      <color indexed="50"/>
      <name val="Arial"/>
      <family val="2"/>
    </font>
    <font>
      <sz val="11"/>
      <name val="Arial"/>
      <family val="2"/>
    </font>
    <font>
      <sz val="11"/>
      <color indexed="9"/>
      <name val="Arial"/>
      <family val="2"/>
    </font>
    <font>
      <b/>
      <sz val="11"/>
      <name val="Arial"/>
      <family val="2"/>
    </font>
    <font>
      <b/>
      <sz val="26"/>
      <name val="Arial"/>
      <family val="2"/>
    </font>
    <font>
      <sz val="10"/>
      <color indexed="9"/>
      <name val="Arial"/>
      <family val="2"/>
    </font>
    <font>
      <sz val="11"/>
      <color indexed="9"/>
      <name val="Arial"/>
      <family val="2"/>
    </font>
    <font>
      <sz val="9"/>
      <color indexed="9"/>
      <name val="Arial"/>
      <family val="2"/>
    </font>
    <font>
      <sz val="8"/>
      <name val="Arial"/>
      <family val="2"/>
    </font>
    <font>
      <sz val="10"/>
      <color indexed="8"/>
      <name val="Arial"/>
      <family val="2"/>
    </font>
    <font>
      <sz val="10"/>
      <color rgb="FFFF0000"/>
      <name val="Arial"/>
      <family val="2"/>
    </font>
    <font>
      <sz val="11"/>
      <color rgb="FFFF0000"/>
      <name val="Arial"/>
      <family val="2"/>
    </font>
    <font>
      <sz val="10"/>
      <color theme="0"/>
      <name val="Arial"/>
      <family val="2"/>
    </font>
    <font>
      <b/>
      <sz val="12"/>
      <color theme="0"/>
      <name val="Arial"/>
      <family val="2"/>
    </font>
    <font>
      <sz val="11"/>
      <color theme="0"/>
      <name val="Arial"/>
      <family val="2"/>
    </font>
    <font>
      <sz val="9"/>
      <color theme="0"/>
      <name val="Arial"/>
      <family val="2"/>
    </font>
    <font>
      <b/>
      <sz val="16"/>
      <color theme="0"/>
      <name val="Arial"/>
      <family val="2"/>
    </font>
    <font>
      <sz val="11"/>
      <color indexed="8"/>
      <name val="Calibri"/>
      <family val="2"/>
    </font>
    <font>
      <u/>
      <sz val="10"/>
      <color theme="10"/>
      <name val="Arial"/>
      <family val="2"/>
    </font>
  </fonts>
  <fills count="7">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rgb="FFFF0000"/>
        <bgColor indexed="64"/>
      </patternFill>
    </fill>
    <fill>
      <patternFill patternType="solid">
        <fgColor rgb="FFFFC000"/>
        <bgColor indexed="64"/>
      </patternFill>
    </fill>
    <fill>
      <patternFill patternType="solid">
        <fgColor rgb="FF00CCFF"/>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8" fillId="0" borderId="0"/>
    <xf numFmtId="0" fontId="37" fillId="0" borderId="0" applyNumberFormat="0" applyFill="0" applyBorder="0" applyAlignment="0" applyProtection="0"/>
  </cellStyleXfs>
  <cellXfs count="236">
    <xf numFmtId="0" fontId="0" fillId="0" borderId="0" xfId="0"/>
    <xf numFmtId="0" fontId="0" fillId="0" borderId="0" xfId="0" applyAlignment="1">
      <alignment wrapText="1"/>
    </xf>
    <xf numFmtId="3" fontId="0" fillId="0" borderId="0" xfId="0" applyNumberFormat="1"/>
    <xf numFmtId="0" fontId="4" fillId="0" borderId="0" xfId="0" applyFont="1"/>
    <xf numFmtId="3" fontId="4" fillId="0" borderId="0" xfId="0" applyNumberFormat="1" applyFont="1"/>
    <xf numFmtId="0" fontId="3" fillId="0" borderId="0" xfId="0" applyFont="1"/>
    <xf numFmtId="0" fontId="0" fillId="0" borderId="2" xfId="0" applyBorder="1" applyAlignment="1">
      <alignment wrapText="1"/>
    </xf>
    <xf numFmtId="0" fontId="8" fillId="0" borderId="0" xfId="0" applyFont="1"/>
    <xf numFmtId="0" fontId="5" fillId="0" borderId="3" xfId="0" applyFont="1" applyBorder="1" applyAlignment="1">
      <alignment vertical="center" wrapText="1"/>
    </xf>
    <xf numFmtId="0" fontId="4" fillId="0" borderId="4" xfId="0" applyFont="1" applyBorder="1"/>
    <xf numFmtId="0" fontId="0" fillId="0" borderId="5" xfId="0" applyBorder="1"/>
    <xf numFmtId="0" fontId="6" fillId="0" borderId="7" xfId="0" applyFont="1" applyBorder="1" applyAlignment="1">
      <alignment wrapText="1"/>
    </xf>
    <xf numFmtId="3" fontId="4" fillId="0" borderId="7" xfId="0" applyNumberFormat="1" applyFont="1" applyBorder="1" applyProtection="1">
      <protection hidden="1"/>
    </xf>
    <xf numFmtId="0" fontId="0" fillId="0" borderId="0" xfId="0" applyProtection="1">
      <protection hidden="1"/>
    </xf>
    <xf numFmtId="0" fontId="0" fillId="0" borderId="0" xfId="0" applyProtection="1">
      <protection locked="0"/>
    </xf>
    <xf numFmtId="0" fontId="3" fillId="0" borderId="0" xfId="0" applyFont="1" applyAlignment="1">
      <alignment horizontal="center" vertical="center" wrapText="1"/>
    </xf>
    <xf numFmtId="0" fontId="11" fillId="0" borderId="0" xfId="0" applyFont="1" applyProtection="1">
      <protection hidden="1"/>
    </xf>
    <xf numFmtId="0" fontId="11" fillId="0" borderId="0" xfId="0" applyFont="1"/>
    <xf numFmtId="0" fontId="7" fillId="0" borderId="0" xfId="0" applyFont="1" applyAlignment="1">
      <alignment horizontal="left" wrapText="1"/>
    </xf>
    <xf numFmtId="0" fontId="7" fillId="0" borderId="0" xfId="0" applyFont="1" applyAlignment="1">
      <alignment horizontal="left"/>
    </xf>
    <xf numFmtId="0" fontId="12" fillId="0" borderId="0" xfId="0" applyFont="1"/>
    <xf numFmtId="0" fontId="1" fillId="0" borderId="0" xfId="0" applyFont="1"/>
    <xf numFmtId="0" fontId="1" fillId="0" borderId="0" xfId="0" applyFont="1" applyProtection="1">
      <protection locked="0"/>
    </xf>
    <xf numFmtId="0" fontId="11" fillId="0" borderId="0" xfId="0" applyFont="1" applyProtection="1">
      <protection locked="0"/>
    </xf>
    <xf numFmtId="0" fontId="16" fillId="0" borderId="0" xfId="0" applyFont="1"/>
    <xf numFmtId="0" fontId="3" fillId="0" borderId="0" xfId="0" applyFont="1" applyAlignment="1" applyProtection="1">
      <alignment horizontal="center" vertical="center"/>
      <protection locked="0"/>
    </xf>
    <xf numFmtId="0" fontId="3" fillId="0" borderId="0" xfId="0" applyFont="1" applyAlignment="1">
      <alignment vertical="center"/>
    </xf>
    <xf numFmtId="0" fontId="8" fillId="0" borderId="0" xfId="0" applyFont="1" applyAlignment="1">
      <alignment horizontal="center"/>
    </xf>
    <xf numFmtId="0" fontId="3" fillId="0" borderId="0" xfId="0" applyFont="1" applyAlignment="1">
      <alignment vertical="top"/>
    </xf>
    <xf numFmtId="0" fontId="3" fillId="0" borderId="0" xfId="0" applyFont="1" applyAlignment="1">
      <alignment wrapText="1"/>
    </xf>
    <xf numFmtId="0" fontId="0" fillId="0" borderId="0" xfId="0" applyAlignment="1">
      <alignment horizontal="center"/>
    </xf>
    <xf numFmtId="0" fontId="10" fillId="0" borderId="0" xfId="0" applyFont="1" applyAlignment="1" applyProtection="1">
      <alignment horizontal="center" vertical="center"/>
      <protection locked="0"/>
    </xf>
    <xf numFmtId="0" fontId="10" fillId="0" borderId="0" xfId="0" applyFont="1"/>
    <xf numFmtId="0" fontId="17" fillId="0" borderId="0" xfId="0" applyFont="1"/>
    <xf numFmtId="0" fontId="7" fillId="0" borderId="0" xfId="0" applyFont="1" applyAlignment="1">
      <alignment vertical="center"/>
    </xf>
    <xf numFmtId="0" fontId="15" fillId="0" borderId="0" xfId="0" applyFont="1"/>
    <xf numFmtId="0" fontId="15" fillId="0" borderId="0" xfId="0" applyFont="1" applyProtection="1">
      <protection hidden="1"/>
    </xf>
    <xf numFmtId="0" fontId="10" fillId="0" borderId="0" xfId="0" applyFont="1" applyAlignment="1">
      <alignment vertical="center"/>
    </xf>
    <xf numFmtId="0" fontId="3" fillId="0" borderId="0" xfId="0" applyFont="1" applyAlignment="1">
      <alignment horizontal="center" wrapText="1"/>
    </xf>
    <xf numFmtId="0" fontId="11" fillId="0" borderId="0" xfId="0" applyFont="1" applyAlignment="1">
      <alignment horizontal="left"/>
    </xf>
    <xf numFmtId="0" fontId="20" fillId="3" borderId="9" xfId="0"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3" fillId="0" borderId="0" xfId="0" applyFont="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20" fillId="0" borderId="9" xfId="0" applyFont="1" applyBorder="1" applyAlignment="1" applyProtection="1">
      <alignment horizontal="center" vertical="center"/>
      <protection hidden="1"/>
    </xf>
    <xf numFmtId="0" fontId="20" fillId="3" borderId="3" xfId="0" applyFont="1" applyFill="1" applyBorder="1" applyProtection="1">
      <protection locked="0"/>
    </xf>
    <xf numFmtId="4" fontId="20" fillId="3" borderId="3" xfId="0" applyNumberFormat="1" applyFont="1" applyFill="1" applyBorder="1" applyProtection="1">
      <protection locked="0" hidden="1"/>
    </xf>
    <xf numFmtId="4" fontId="20" fillId="0" borderId="3" xfId="0" applyNumberFormat="1" applyFont="1" applyBorder="1" applyProtection="1">
      <protection locked="0" hidden="1"/>
    </xf>
    <xf numFmtId="4" fontId="20" fillId="0" borderId="3" xfId="0" applyNumberFormat="1" applyFont="1" applyBorder="1" applyProtection="1">
      <protection hidden="1"/>
    </xf>
    <xf numFmtId="0" fontId="20" fillId="0" borderId="0" xfId="0" applyFont="1"/>
    <xf numFmtId="0" fontId="22" fillId="0" borderId="7" xfId="0" applyFont="1" applyBorder="1" applyAlignment="1">
      <alignment wrapText="1"/>
    </xf>
    <xf numFmtId="0" fontId="22" fillId="2" borderId="7" xfId="0" applyFont="1" applyFill="1" applyBorder="1" applyAlignment="1">
      <alignment wrapText="1"/>
    </xf>
    <xf numFmtId="0" fontId="22" fillId="0" borderId="0" xfId="0" applyFont="1"/>
    <xf numFmtId="4" fontId="20" fillId="0" borderId="7" xfId="0" applyNumberFormat="1" applyFont="1" applyBorder="1" applyProtection="1">
      <protection hidden="1"/>
    </xf>
    <xf numFmtId="4" fontId="20" fillId="0" borderId="0" xfId="0" applyNumberFormat="1" applyFont="1"/>
    <xf numFmtId="0" fontId="22" fillId="0" borderId="3" xfId="0" applyFont="1" applyBorder="1" applyAlignment="1">
      <alignment horizontal="center"/>
    </xf>
    <xf numFmtId="0" fontId="22" fillId="0" borderId="3" xfId="0" applyFont="1" applyBorder="1" applyAlignment="1">
      <alignment horizontal="center" wrapText="1"/>
    </xf>
    <xf numFmtId="0" fontId="22" fillId="0" borderId="3" xfId="0" applyFont="1" applyBorder="1"/>
    <xf numFmtId="0" fontId="22" fillId="0" borderId="9" xfId="0" applyFont="1" applyBorder="1" applyAlignment="1">
      <alignment horizontal="center" wrapText="1"/>
    </xf>
    <xf numFmtId="0" fontId="22" fillId="0" borderId="9" xfId="0" applyFont="1" applyBorder="1" applyAlignment="1">
      <alignment horizontal="center" vertical="center"/>
    </xf>
    <xf numFmtId="14" fontId="20" fillId="3" borderId="3" xfId="0" applyNumberFormat="1" applyFont="1" applyFill="1" applyBorder="1" applyAlignment="1" applyProtection="1">
      <alignment vertical="center"/>
      <protection locked="0"/>
    </xf>
    <xf numFmtId="0" fontId="20" fillId="3" borderId="3" xfId="0" applyFont="1" applyFill="1" applyBorder="1" applyAlignment="1" applyProtection="1">
      <alignment vertical="center" wrapText="1"/>
      <protection locked="0"/>
    </xf>
    <xf numFmtId="0" fontId="24" fillId="0" borderId="0" xfId="0" applyFont="1"/>
    <xf numFmtId="0" fontId="25" fillId="0" borderId="0" xfId="0" applyFont="1" applyProtection="1">
      <protection hidden="1"/>
    </xf>
    <xf numFmtId="0" fontId="25" fillId="0" borderId="0" xfId="0" applyFont="1"/>
    <xf numFmtId="0" fontId="24" fillId="0" borderId="0" xfId="0" applyFont="1" applyProtection="1">
      <protection hidden="1"/>
    </xf>
    <xf numFmtId="0" fontId="24" fillId="0" borderId="0" xfId="0" applyFont="1" applyAlignment="1">
      <alignment wrapText="1"/>
    </xf>
    <xf numFmtId="3" fontId="26" fillId="0" borderId="0" xfId="0" applyNumberFormat="1" applyFont="1"/>
    <xf numFmtId="0" fontId="22" fillId="0" borderId="3" xfId="0" applyFont="1" applyBorder="1" applyAlignment="1">
      <alignment horizontal="center" vertical="center" wrapText="1"/>
    </xf>
    <xf numFmtId="0" fontId="22" fillId="0" borderId="3" xfId="0" applyFont="1" applyBorder="1" applyAlignment="1">
      <alignment horizontal="center" vertical="center"/>
    </xf>
    <xf numFmtId="3" fontId="20" fillId="0" borderId="9" xfId="0" applyNumberFormat="1" applyFont="1" applyBorder="1" applyProtection="1">
      <protection hidden="1"/>
    </xf>
    <xf numFmtId="3" fontId="20" fillId="0" borderId="7" xfId="0" applyNumberFormat="1" applyFont="1" applyBorder="1" applyProtection="1">
      <protection hidden="1"/>
    </xf>
    <xf numFmtId="0" fontId="20" fillId="0" borderId="0" xfId="0" applyFont="1" applyAlignment="1" applyProtection="1">
      <alignment horizontal="center" vertical="center"/>
      <protection hidden="1"/>
    </xf>
    <xf numFmtId="4" fontId="20" fillId="0" borderId="0" xfId="0" applyNumberFormat="1" applyFont="1" applyProtection="1">
      <protection locked="0" hidden="1"/>
    </xf>
    <xf numFmtId="14" fontId="20" fillId="0" borderId="0" xfId="0" applyNumberFormat="1" applyFont="1" applyAlignment="1" applyProtection="1">
      <alignment vertical="center"/>
      <protection locked="0"/>
    </xf>
    <xf numFmtId="0" fontId="20" fillId="0" borderId="0" xfId="0" applyFont="1" applyAlignment="1" applyProtection="1">
      <alignment horizontal="center" vertical="center" wrapText="1"/>
      <protection locked="0"/>
    </xf>
    <xf numFmtId="0" fontId="20" fillId="0" borderId="0" xfId="0" applyFont="1" applyAlignment="1" applyProtection="1">
      <alignment vertical="center" wrapText="1"/>
      <protection locked="0"/>
    </xf>
    <xf numFmtId="0" fontId="20" fillId="0" borderId="13" xfId="0" applyFont="1" applyBorder="1" applyAlignment="1" applyProtection="1">
      <alignment vertical="center" wrapText="1"/>
      <protection locked="0"/>
    </xf>
    <xf numFmtId="0" fontId="20" fillId="0" borderId="0" xfId="0" applyFont="1" applyProtection="1">
      <protection locked="0"/>
    </xf>
    <xf numFmtId="4" fontId="20" fillId="0" borderId="0" xfId="0" applyNumberFormat="1" applyFont="1" applyProtection="1">
      <protection hidden="1"/>
    </xf>
    <xf numFmtId="3" fontId="4" fillId="0" borderId="7" xfId="0" applyNumberFormat="1" applyFont="1" applyBorder="1"/>
    <xf numFmtId="4" fontId="4" fillId="0" borderId="7" xfId="0" applyNumberFormat="1" applyFont="1" applyBorder="1"/>
    <xf numFmtId="0" fontId="22" fillId="0" borderId="7" xfId="0" applyFont="1" applyBorder="1"/>
    <xf numFmtId="4" fontId="20" fillId="0" borderId="7" xfId="0" applyNumberFormat="1" applyFont="1" applyBorder="1"/>
    <xf numFmtId="0" fontId="29" fillId="0" borderId="0" xfId="0" applyFont="1"/>
    <xf numFmtId="0" fontId="30" fillId="0" borderId="0" xfId="0" applyFont="1"/>
    <xf numFmtId="0" fontId="31" fillId="0" borderId="0" xfId="0" applyFont="1"/>
    <xf numFmtId="0" fontId="32" fillId="0" borderId="0" xfId="0" applyFont="1" applyAlignment="1">
      <alignment vertical="center"/>
    </xf>
    <xf numFmtId="0" fontId="32" fillId="0" borderId="0" xfId="0" applyFont="1" applyAlignment="1">
      <alignment vertical="center" wrapText="1"/>
    </xf>
    <xf numFmtId="0" fontId="31" fillId="0" borderId="0" xfId="0" applyFont="1" applyAlignment="1">
      <alignment wrapText="1"/>
    </xf>
    <xf numFmtId="0" fontId="31" fillId="0" borderId="0" xfId="0" applyFont="1" applyProtection="1">
      <protection hidden="1"/>
    </xf>
    <xf numFmtId="0" fontId="33" fillId="0" borderId="0" xfId="0" applyFont="1" applyProtection="1">
      <protection hidden="1"/>
    </xf>
    <xf numFmtId="0" fontId="33" fillId="0" borderId="0" xfId="0" applyFont="1"/>
    <xf numFmtId="3" fontId="34" fillId="0" borderId="0" xfId="0" applyNumberFormat="1" applyFont="1"/>
    <xf numFmtId="0" fontId="35" fillId="0" borderId="0" xfId="0" applyFont="1" applyAlignment="1" applyProtection="1">
      <alignment vertical="center"/>
      <protection locked="0"/>
    </xf>
    <xf numFmtId="0" fontId="28" fillId="0" borderId="1" xfId="0" applyFont="1" applyBorder="1" applyAlignment="1">
      <alignment wrapText="1"/>
    </xf>
    <xf numFmtId="0" fontId="11" fillId="0" borderId="0" xfId="0" applyFont="1" applyAlignment="1">
      <alignment horizontal="center"/>
    </xf>
    <xf numFmtId="0" fontId="11" fillId="0" borderId="0" xfId="0" applyFont="1" applyAlignment="1" applyProtection="1">
      <alignment horizontal="center"/>
      <protection hidden="1"/>
    </xf>
    <xf numFmtId="0" fontId="22" fillId="0" borderId="0" xfId="0" applyFont="1" applyAlignment="1" applyProtection="1">
      <alignment vertical="center" wrapText="1"/>
      <protection locked="0"/>
    </xf>
    <xf numFmtId="14" fontId="20" fillId="3" borderId="3" xfId="0" applyNumberFormat="1" applyFont="1" applyFill="1" applyBorder="1" applyAlignment="1" applyProtection="1">
      <alignment horizontal="center" vertical="center"/>
      <protection locked="0"/>
    </xf>
    <xf numFmtId="0" fontId="20" fillId="3" borderId="18" xfId="0" applyFont="1" applyFill="1" applyBorder="1" applyProtection="1">
      <protection locked="0"/>
    </xf>
    <xf numFmtId="4" fontId="20" fillId="3" borderId="18" xfId="0" applyNumberFormat="1" applyFont="1" applyFill="1" applyBorder="1" applyProtection="1">
      <protection locked="0" hidden="1"/>
    </xf>
    <xf numFmtId="4" fontId="20" fillId="0" borderId="18" xfId="0" applyNumberFormat="1" applyFont="1" applyBorder="1" applyProtection="1">
      <protection locked="0" hidden="1"/>
    </xf>
    <xf numFmtId="4" fontId="20" fillId="0" borderId="18" xfId="0" applyNumberFormat="1" applyFont="1" applyBorder="1" applyProtection="1">
      <protection hidden="1"/>
    </xf>
    <xf numFmtId="0" fontId="21" fillId="0" borderId="0" xfId="0" applyFont="1" applyProtection="1">
      <protection hidden="1"/>
    </xf>
    <xf numFmtId="3" fontId="4" fillId="0" borderId="0" xfId="0" applyNumberFormat="1" applyFont="1" applyProtection="1">
      <protection hidden="1"/>
    </xf>
    <xf numFmtId="14" fontId="20" fillId="3" borderId="18" xfId="0" applyNumberFormat="1" applyFont="1" applyFill="1" applyBorder="1" applyAlignment="1" applyProtection="1">
      <alignment vertical="center"/>
      <protection locked="0"/>
    </xf>
    <xf numFmtId="0" fontId="20" fillId="3" borderId="21" xfId="0" applyFont="1" applyFill="1" applyBorder="1" applyAlignment="1" applyProtection="1">
      <alignment horizontal="center" vertical="center" wrapText="1"/>
      <protection locked="0"/>
    </xf>
    <xf numFmtId="0" fontId="20" fillId="3" borderId="18" xfId="0" applyFont="1" applyFill="1" applyBorder="1" applyAlignment="1" applyProtection="1">
      <alignment vertical="center" wrapText="1"/>
      <protection locked="0"/>
    </xf>
    <xf numFmtId="3" fontId="20" fillId="0" borderId="3" xfId="0" applyNumberFormat="1" applyFont="1" applyBorder="1" applyProtection="1">
      <protection hidden="1"/>
    </xf>
    <xf numFmtId="2" fontId="29" fillId="0" borderId="0" xfId="0" applyNumberFormat="1" applyFont="1"/>
    <xf numFmtId="0" fontId="8" fillId="0" borderId="0" xfId="0" applyFont="1" applyAlignment="1">
      <alignment vertical="center" wrapText="1"/>
    </xf>
    <xf numFmtId="0" fontId="22" fillId="0" borderId="0" xfId="0" applyFont="1" applyAlignment="1">
      <alignment wrapText="1"/>
    </xf>
    <xf numFmtId="0" fontId="19" fillId="0" borderId="0" xfId="0" applyFont="1"/>
    <xf numFmtId="3" fontId="0" fillId="0" borderId="7" xfId="0" applyNumberFormat="1" applyBorder="1"/>
    <xf numFmtId="0" fontId="0" fillId="0" borderId="7" xfId="0" applyBorder="1"/>
    <xf numFmtId="0" fontId="6" fillId="0" borderId="0" xfId="0" applyFont="1" applyAlignment="1">
      <alignment wrapText="1"/>
    </xf>
    <xf numFmtId="3" fontId="20" fillId="0" borderId="0" xfId="0" applyNumberFormat="1" applyFont="1" applyProtection="1">
      <protection hidden="1"/>
    </xf>
    <xf numFmtId="3" fontId="22" fillId="0" borderId="0" xfId="0" applyNumberFormat="1" applyFont="1" applyAlignment="1" applyProtection="1">
      <alignment horizontal="left" vertical="center"/>
      <protection locked="0"/>
    </xf>
    <xf numFmtId="3" fontId="3" fillId="0" borderId="7" xfId="0" applyNumberFormat="1" applyFont="1" applyBorder="1" applyAlignment="1">
      <alignment horizontal="center"/>
    </xf>
    <xf numFmtId="0" fontId="22" fillId="3" borderId="14"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28" fillId="0" borderId="0" xfId="0" applyFont="1" applyAlignment="1">
      <alignment wrapText="1"/>
    </xf>
    <xf numFmtId="0" fontId="36" fillId="0" borderId="1" xfId="1" applyFont="1" applyBorder="1" applyAlignment="1">
      <alignment wrapText="1"/>
    </xf>
    <xf numFmtId="0" fontId="1" fillId="5" borderId="0" xfId="0" applyFont="1" applyFill="1"/>
    <xf numFmtId="0" fontId="1" fillId="6" borderId="0" xfId="0" applyFont="1" applyFill="1"/>
    <xf numFmtId="0" fontId="0" fillId="4" borderId="0" xfId="0" applyFill="1"/>
    <xf numFmtId="0" fontId="1" fillId="4" borderId="0" xfId="0" applyFont="1" applyFill="1"/>
    <xf numFmtId="0" fontId="28" fillId="4" borderId="1" xfId="0" applyFont="1" applyFill="1" applyBorder="1" applyAlignment="1">
      <alignment wrapText="1"/>
    </xf>
    <xf numFmtId="0" fontId="37" fillId="0" borderId="0" xfId="2"/>
    <xf numFmtId="0" fontId="11" fillId="0" borderId="0" xfId="0" applyFont="1" applyAlignment="1">
      <alignment wrapText="1"/>
    </xf>
    <xf numFmtId="0" fontId="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xf>
    <xf numFmtId="0" fontId="1" fillId="0" borderId="0" xfId="0" applyFont="1" applyAlignment="1">
      <alignment horizontal="left" wrapText="1"/>
    </xf>
    <xf numFmtId="0" fontId="8" fillId="0" borderId="0" xfId="0" applyFont="1" applyAlignment="1">
      <alignment horizontal="center" wrapText="1"/>
    </xf>
    <xf numFmtId="0" fontId="3" fillId="0" borderId="0" xfId="0" applyFont="1"/>
    <xf numFmtId="0" fontId="3" fillId="0" borderId="0" xfId="0" applyFont="1" applyAlignment="1">
      <alignment horizontal="left"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0" fillId="3" borderId="14"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1" fillId="0" borderId="14" xfId="0" applyFont="1" applyBorder="1" applyAlignment="1">
      <alignment horizontal="center"/>
    </xf>
    <xf numFmtId="0" fontId="11" fillId="0" borderId="6" xfId="0" applyFont="1" applyBorder="1" applyAlignment="1">
      <alignment horizontal="center"/>
    </xf>
    <xf numFmtId="0" fontId="11" fillId="0" borderId="10"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11" fillId="0" borderId="12" xfId="0" applyFont="1" applyBorder="1" applyAlignment="1">
      <alignment horizontal="center"/>
    </xf>
    <xf numFmtId="0" fontId="0" fillId="0" borderId="0" xfId="0" applyAlignment="1">
      <alignment horizontal="center"/>
    </xf>
    <xf numFmtId="0" fontId="20" fillId="3" borderId="16" xfId="0" applyFont="1" applyFill="1" applyBorder="1" applyAlignment="1" applyProtection="1">
      <alignment horizontal="center" vertical="center" wrapText="1"/>
      <protection locked="0"/>
    </xf>
    <xf numFmtId="0" fontId="20" fillId="3" borderId="17"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22" fillId="0" borderId="16" xfId="0" applyFont="1" applyBorder="1" applyAlignment="1">
      <alignment horizontal="center" wrapText="1"/>
    </xf>
    <xf numFmtId="0" fontId="22" fillId="0" borderId="17" xfId="0" applyFont="1" applyBorder="1" applyAlignment="1">
      <alignment horizontal="center" wrapText="1"/>
    </xf>
    <xf numFmtId="0" fontId="22" fillId="0" borderId="9" xfId="0" applyFont="1" applyBorder="1" applyAlignment="1">
      <alignment horizontal="center" wrapText="1"/>
    </xf>
    <xf numFmtId="0" fontId="22" fillId="0" borderId="0" xfId="0" applyFont="1" applyAlignment="1">
      <alignment horizontal="left" wrapText="1"/>
    </xf>
    <xf numFmtId="14" fontId="10" fillId="3" borderId="14" xfId="0" applyNumberFormat="1"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3" fillId="3" borderId="14" xfId="0" applyFont="1" applyFill="1" applyBorder="1" applyAlignment="1" applyProtection="1">
      <alignment horizontal="center" vertical="center" wrapText="1"/>
      <protection locked="0"/>
    </xf>
    <xf numFmtId="0" fontId="23" fillId="3" borderId="6" xfId="0" applyFont="1" applyFill="1" applyBorder="1" applyAlignment="1" applyProtection="1">
      <alignment horizontal="center" vertical="center" wrapText="1"/>
      <protection locked="0"/>
    </xf>
    <xf numFmtId="0" fontId="23" fillId="3" borderId="10"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center" vertical="center" wrapText="1"/>
      <protection locked="0"/>
    </xf>
    <xf numFmtId="0" fontId="23" fillId="3" borderId="2"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protection locked="0"/>
    </xf>
    <xf numFmtId="0" fontId="8" fillId="0" borderId="14"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9" fillId="0" borderId="0" xfId="0" applyFont="1" applyAlignment="1">
      <alignment horizont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8" fillId="3" borderId="1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8" xfId="0" applyFont="1" applyFill="1" applyBorder="1" applyAlignment="1">
      <alignment horizontal="center" vertical="center"/>
    </xf>
    <xf numFmtId="0" fontId="8" fillId="3" borderId="11" xfId="0" applyFont="1" applyFill="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0" xfId="0" applyFont="1" applyAlignment="1">
      <alignment horizontal="center" wrapText="1"/>
    </xf>
    <xf numFmtId="0" fontId="14" fillId="3" borderId="14"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0" fillId="0" borderId="0" xfId="0" applyAlignment="1">
      <alignment horizontal="center" wrapText="1"/>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0" xfId="0" applyFont="1" applyAlignment="1">
      <alignment horizontal="left"/>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22" fillId="0" borderId="3" xfId="0" applyFont="1" applyBorder="1" applyAlignment="1">
      <alignment horizontal="center" vertical="center"/>
    </xf>
    <xf numFmtId="0" fontId="22"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3" fontId="22" fillId="3" borderId="14" xfId="0" applyNumberFormat="1" applyFont="1" applyFill="1" applyBorder="1" applyAlignment="1" applyProtection="1">
      <alignment horizontal="left" vertical="center"/>
      <protection locked="0"/>
    </xf>
    <xf numFmtId="3" fontId="22" fillId="3" borderId="10" xfId="0" applyNumberFormat="1" applyFont="1" applyFill="1" applyBorder="1" applyAlignment="1" applyProtection="1">
      <alignment horizontal="left" vertical="center"/>
      <protection locked="0"/>
    </xf>
    <xf numFmtId="3" fontId="22" fillId="3" borderId="15" xfId="0" applyNumberFormat="1" applyFont="1" applyFill="1" applyBorder="1" applyAlignment="1" applyProtection="1">
      <alignment horizontal="left" vertical="center"/>
      <protection locked="0"/>
    </xf>
    <xf numFmtId="3" fontId="22" fillId="3" borderId="12" xfId="0" applyNumberFormat="1" applyFont="1" applyFill="1" applyBorder="1" applyAlignment="1" applyProtection="1">
      <alignment horizontal="left" vertical="center"/>
      <protection locked="0"/>
    </xf>
    <xf numFmtId="0" fontId="20" fillId="3" borderId="19" xfId="0" applyFont="1" applyFill="1" applyBorder="1" applyAlignment="1" applyProtection="1">
      <alignment horizontal="center" vertical="center" wrapText="1"/>
      <protection locked="0"/>
    </xf>
    <xf numFmtId="0" fontId="20" fillId="3" borderId="20"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cellXfs>
  <cellStyles count="3">
    <cellStyle name="Hyperlink" xfId="2" builtinId="8"/>
    <cellStyle name="Normal" xfId="0" builtinId="0"/>
    <cellStyle name="Normal_Sheet2" xfId="1" xr:uid="{B9A02A41-F8F2-4BD0-83A0-6B61EE3FEC27}"/>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466725</xdr:colOff>
      <xdr:row>1</xdr:row>
      <xdr:rowOff>76200</xdr:rowOff>
    </xdr:from>
    <xdr:to>
      <xdr:col>18</xdr:col>
      <xdr:colOff>586740</xdr:colOff>
      <xdr:row>5</xdr:row>
      <xdr:rowOff>358775</xdr:rowOff>
    </xdr:to>
    <xdr:pic>
      <xdr:nvPicPr>
        <xdr:cNvPr id="1448" name="Picture 2" descr="A drawing of a face&#10;&#10;Description automatically generated">
          <a:extLst>
            <a:ext uri="{FF2B5EF4-FFF2-40B4-BE49-F238E27FC236}">
              <a16:creationId xmlns:a16="http://schemas.microsoft.com/office/drawing/2014/main" id="{8A3D654D-6E2E-4B70-930F-F1E5B4B5A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4200" y="238125"/>
          <a:ext cx="30956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142875</xdr:colOff>
      <xdr:row>0</xdr:row>
      <xdr:rowOff>82550</xdr:rowOff>
    </xdr:from>
    <xdr:to>
      <xdr:col>15</xdr:col>
      <xdr:colOff>1117600</xdr:colOff>
      <xdr:row>6</xdr:row>
      <xdr:rowOff>101600</xdr:rowOff>
    </xdr:to>
    <xdr:pic>
      <xdr:nvPicPr>
        <xdr:cNvPr id="3417" name="Picture 2" descr="A drawing of a face&#10;&#10;Description automatically generated">
          <a:extLst>
            <a:ext uri="{FF2B5EF4-FFF2-40B4-BE49-F238E27FC236}">
              <a16:creationId xmlns:a16="http://schemas.microsoft.com/office/drawing/2014/main" id="{97EB4CCA-0BBA-4278-B77A-2E0C396C5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3875" y="82550"/>
          <a:ext cx="3108325"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101600</xdr:colOff>
      <xdr:row>0</xdr:row>
      <xdr:rowOff>139700</xdr:rowOff>
    </xdr:from>
    <xdr:to>
      <xdr:col>16</xdr:col>
      <xdr:colOff>133350</xdr:colOff>
      <xdr:row>7</xdr:row>
      <xdr:rowOff>3175</xdr:rowOff>
    </xdr:to>
    <xdr:pic>
      <xdr:nvPicPr>
        <xdr:cNvPr id="3" name="Picture 2" descr="A drawing of a face&#10;&#10;Description automatically generated">
          <a:extLst>
            <a:ext uri="{FF2B5EF4-FFF2-40B4-BE49-F238E27FC236}">
              <a16:creationId xmlns:a16="http://schemas.microsoft.com/office/drawing/2014/main" id="{6A6F746B-948B-4702-8CAE-DB64CDAB8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0" y="1397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38100</xdr:colOff>
      <xdr:row>0</xdr:row>
      <xdr:rowOff>152400</xdr:rowOff>
    </xdr:from>
    <xdr:to>
      <xdr:col>16</xdr:col>
      <xdr:colOff>69850</xdr:colOff>
      <xdr:row>7</xdr:row>
      <xdr:rowOff>15875</xdr:rowOff>
    </xdr:to>
    <xdr:pic>
      <xdr:nvPicPr>
        <xdr:cNvPr id="19607" name="Picture 2" descr="A drawing of a face&#10;&#10;Description automatically generated">
          <a:extLst>
            <a:ext uri="{FF2B5EF4-FFF2-40B4-BE49-F238E27FC236}">
              <a16:creationId xmlns:a16="http://schemas.microsoft.com/office/drawing/2014/main" id="{F5A33F11-E821-4CEB-BC4F-3E12CA066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0700" y="1524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arishreturns.churchofengland.org/diocese-menu/verify-dat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J42"/>
  <sheetViews>
    <sheetView zoomScaleNormal="100" workbookViewId="0">
      <selection activeCell="A3" sqref="A3"/>
    </sheetView>
  </sheetViews>
  <sheetFormatPr defaultColWidth="0" defaultRowHeight="13.2" zeroHeight="1" x14ac:dyDescent="0.25"/>
  <cols>
    <col min="1" max="1" width="2.6640625" style="5" customWidth="1"/>
    <col min="2" max="9" width="9.109375" customWidth="1"/>
    <col min="10" max="10" width="8.44140625" customWidth="1"/>
  </cols>
  <sheetData>
    <row r="1" spans="1:10" ht="22.5" customHeight="1" x14ac:dyDescent="0.4">
      <c r="A1" s="138" t="s">
        <v>28</v>
      </c>
      <c r="B1" s="138"/>
      <c r="C1" s="138"/>
      <c r="D1" s="138"/>
      <c r="E1" s="138"/>
      <c r="F1" s="138"/>
      <c r="G1" s="138"/>
      <c r="H1" s="138"/>
      <c r="I1" s="138"/>
      <c r="J1" s="138"/>
    </row>
    <row r="2" spans="1:10" ht="22.5" customHeight="1" x14ac:dyDescent="0.4">
      <c r="A2" s="138" t="s">
        <v>1179</v>
      </c>
      <c r="B2" s="138"/>
      <c r="C2" s="138"/>
      <c r="D2" s="138"/>
      <c r="E2" s="138"/>
      <c r="F2" s="138"/>
      <c r="G2" s="138"/>
      <c r="H2" s="138"/>
      <c r="I2" s="138"/>
      <c r="J2" s="138"/>
    </row>
    <row r="3" spans="1:10" ht="12.75" customHeight="1" x14ac:dyDescent="0.4">
      <c r="A3" s="27"/>
      <c r="B3" s="27"/>
      <c r="C3" s="27"/>
      <c r="D3" s="27"/>
      <c r="E3" s="27"/>
      <c r="F3" s="27"/>
      <c r="G3" s="27"/>
      <c r="H3" s="27"/>
      <c r="I3" s="27"/>
      <c r="J3" s="27"/>
    </row>
    <row r="4" spans="1:10" ht="30.75" customHeight="1" x14ac:dyDescent="0.4">
      <c r="A4" s="27"/>
      <c r="B4" s="140" t="s">
        <v>1169</v>
      </c>
      <c r="C4" s="140"/>
      <c r="D4" s="140"/>
      <c r="E4" s="140"/>
      <c r="F4" s="140"/>
      <c r="G4" s="140"/>
      <c r="H4" s="140"/>
      <c r="I4" s="140"/>
      <c r="J4" s="140"/>
    </row>
    <row r="5" spans="1:10" ht="11.25" customHeight="1" x14ac:dyDescent="0.4">
      <c r="A5" s="27"/>
      <c r="B5" s="38"/>
      <c r="C5" s="38"/>
      <c r="D5" s="38"/>
      <c r="E5" s="38"/>
      <c r="F5" s="38"/>
      <c r="G5" s="38"/>
      <c r="H5" s="38"/>
      <c r="I5" s="38"/>
      <c r="J5" s="38"/>
    </row>
    <row r="6" spans="1:10" x14ac:dyDescent="0.25"/>
    <row r="7" spans="1:10" x14ac:dyDescent="0.25">
      <c r="A7" s="26">
        <v>1</v>
      </c>
      <c r="B7" s="139" t="s">
        <v>33</v>
      </c>
      <c r="C7" s="139"/>
      <c r="D7" s="139"/>
      <c r="E7" s="139"/>
      <c r="F7" s="139"/>
      <c r="G7" s="139"/>
      <c r="H7" s="139"/>
      <c r="I7" s="139"/>
      <c r="J7" s="139"/>
    </row>
    <row r="8" spans="1:10" x14ac:dyDescent="0.25">
      <c r="A8" s="26" t="s">
        <v>36</v>
      </c>
      <c r="B8" s="17" t="s">
        <v>60</v>
      </c>
      <c r="C8" s="5"/>
      <c r="D8" s="5"/>
      <c r="E8" s="5"/>
      <c r="F8" s="5"/>
      <c r="G8" s="5"/>
      <c r="H8" s="5"/>
      <c r="I8" s="5"/>
      <c r="J8" s="5"/>
    </row>
    <row r="9" spans="1:10" x14ac:dyDescent="0.25">
      <c r="A9" s="26" t="s">
        <v>37</v>
      </c>
      <c r="B9" s="17" t="s">
        <v>34</v>
      </c>
      <c r="C9" s="5"/>
      <c r="D9" s="5"/>
      <c r="E9" s="5"/>
      <c r="F9" s="5"/>
      <c r="G9" s="5"/>
      <c r="H9" s="5"/>
      <c r="I9" s="5"/>
      <c r="J9" s="5"/>
    </row>
    <row r="10" spans="1:10" x14ac:dyDescent="0.25">
      <c r="A10" s="26" t="s">
        <v>38</v>
      </c>
      <c r="B10" s="17" t="s">
        <v>35</v>
      </c>
      <c r="C10" s="5"/>
      <c r="D10" s="5"/>
      <c r="E10" s="5"/>
      <c r="F10" s="5"/>
      <c r="G10" s="5"/>
      <c r="H10" s="5"/>
      <c r="I10" s="5"/>
      <c r="J10" s="5"/>
    </row>
    <row r="11" spans="1:10" x14ac:dyDescent="0.25">
      <c r="A11" s="26"/>
      <c r="B11" s="17"/>
    </row>
    <row r="12" spans="1:10" x14ac:dyDescent="0.25">
      <c r="A12" s="26">
        <v>2</v>
      </c>
      <c r="B12" s="139" t="s">
        <v>29</v>
      </c>
      <c r="C12" s="139"/>
      <c r="D12" s="139"/>
      <c r="E12" s="139"/>
      <c r="F12" s="139"/>
      <c r="G12" s="139"/>
      <c r="H12" s="139"/>
      <c r="I12" s="139"/>
      <c r="J12" s="139"/>
    </row>
    <row r="13" spans="1:10" x14ac:dyDescent="0.25">
      <c r="A13" s="26" t="s">
        <v>36</v>
      </c>
      <c r="B13" s="136" t="s">
        <v>30</v>
      </c>
      <c r="C13" s="136"/>
      <c r="D13" s="136"/>
      <c r="E13" s="136"/>
      <c r="F13" s="136"/>
      <c r="G13" s="136"/>
      <c r="H13" s="136"/>
      <c r="I13" s="136"/>
      <c r="J13" s="136"/>
    </row>
    <row r="14" spans="1:10" x14ac:dyDescent="0.25">
      <c r="A14" s="26" t="s">
        <v>37</v>
      </c>
      <c r="B14" s="136" t="s">
        <v>25</v>
      </c>
      <c r="C14" s="136"/>
      <c r="D14" s="136"/>
      <c r="E14" s="136"/>
      <c r="F14" s="136"/>
      <c r="G14" s="136"/>
      <c r="H14" s="136"/>
      <c r="I14" s="136"/>
      <c r="J14" s="136"/>
    </row>
    <row r="15" spans="1:10" x14ac:dyDescent="0.25">
      <c r="A15" s="26" t="s">
        <v>38</v>
      </c>
      <c r="B15" s="39" t="s">
        <v>47</v>
      </c>
      <c r="C15" s="39"/>
      <c r="D15" s="39"/>
      <c r="E15" s="39"/>
      <c r="F15" s="39"/>
      <c r="G15" s="39"/>
      <c r="H15" s="39"/>
      <c r="I15" s="39"/>
      <c r="J15" s="39"/>
    </row>
    <row r="16" spans="1:10" x14ac:dyDescent="0.25">
      <c r="A16" s="26" t="s">
        <v>39</v>
      </c>
      <c r="B16" s="135" t="s">
        <v>61</v>
      </c>
      <c r="C16" s="135"/>
      <c r="D16" s="135"/>
      <c r="E16" s="135"/>
      <c r="F16" s="135"/>
      <c r="G16" s="135"/>
      <c r="H16" s="135"/>
      <c r="I16" s="135"/>
      <c r="J16" s="135"/>
    </row>
    <row r="17" spans="1:10" x14ac:dyDescent="0.25">
      <c r="A17" s="26"/>
      <c r="B17" s="135"/>
      <c r="C17" s="135"/>
      <c r="D17" s="135"/>
      <c r="E17" s="135"/>
      <c r="F17" s="135"/>
      <c r="G17" s="135"/>
      <c r="H17" s="135"/>
      <c r="I17" s="135"/>
      <c r="J17" s="135"/>
    </row>
    <row r="18" spans="1:10" x14ac:dyDescent="0.25">
      <c r="A18" s="26" t="s">
        <v>40</v>
      </c>
      <c r="B18" s="136" t="s">
        <v>26</v>
      </c>
      <c r="C18" s="136"/>
      <c r="D18" s="136"/>
      <c r="E18" s="136"/>
      <c r="F18" s="136"/>
      <c r="G18" s="136"/>
      <c r="H18" s="136"/>
      <c r="I18" s="136"/>
      <c r="J18" s="136"/>
    </row>
    <row r="19" spans="1:10" x14ac:dyDescent="0.25">
      <c r="A19" s="26" t="s">
        <v>41</v>
      </c>
      <c r="B19" s="136" t="s">
        <v>48</v>
      </c>
      <c r="C19" s="136"/>
      <c r="D19" s="136"/>
      <c r="E19" s="136"/>
      <c r="F19" s="136"/>
      <c r="G19" s="136"/>
      <c r="H19" s="136"/>
      <c r="I19" s="136"/>
      <c r="J19" s="136"/>
    </row>
    <row r="20" spans="1:10" ht="15.75" customHeight="1" x14ac:dyDescent="0.25">
      <c r="A20" s="26" t="s">
        <v>42</v>
      </c>
      <c r="B20" s="136" t="s">
        <v>45</v>
      </c>
      <c r="C20" s="136"/>
      <c r="D20" s="136"/>
      <c r="E20" s="136"/>
      <c r="F20" s="136"/>
      <c r="G20" s="136"/>
      <c r="H20" s="136"/>
      <c r="I20" s="136"/>
      <c r="J20" s="136"/>
    </row>
    <row r="21" spans="1:10" ht="39" customHeight="1" x14ac:dyDescent="0.25">
      <c r="A21" s="26" t="s">
        <v>43</v>
      </c>
      <c r="B21" s="135" t="s">
        <v>1089</v>
      </c>
      <c r="C21" s="135"/>
      <c r="D21" s="135"/>
      <c r="E21" s="135"/>
      <c r="F21" s="135"/>
      <c r="G21" s="135"/>
      <c r="H21" s="135"/>
      <c r="I21" s="135"/>
      <c r="J21" s="135"/>
    </row>
    <row r="22" spans="1:10" ht="27" customHeight="1" x14ac:dyDescent="0.25">
      <c r="A22" s="26" t="s">
        <v>62</v>
      </c>
      <c r="B22" s="137" t="s">
        <v>1135</v>
      </c>
      <c r="C22" s="135"/>
      <c r="D22" s="135"/>
      <c r="E22" s="135"/>
      <c r="F22" s="135"/>
      <c r="G22" s="135"/>
      <c r="H22" s="135"/>
      <c r="I22" s="135"/>
      <c r="J22" s="135"/>
    </row>
    <row r="23" spans="1:10" x14ac:dyDescent="0.25">
      <c r="A23" s="26"/>
      <c r="B23" s="135"/>
      <c r="C23" s="135"/>
      <c r="D23" s="135"/>
      <c r="E23" s="135"/>
      <c r="F23" s="135"/>
      <c r="G23" s="135"/>
      <c r="H23" s="135"/>
      <c r="I23" s="135"/>
      <c r="J23" s="135"/>
    </row>
    <row r="24" spans="1:10" x14ac:dyDescent="0.25">
      <c r="A24" s="26">
        <v>3</v>
      </c>
      <c r="B24" s="5" t="s">
        <v>27</v>
      </c>
    </row>
    <row r="25" spans="1:10" x14ac:dyDescent="0.25">
      <c r="A25" s="26"/>
      <c r="B25" s="17" t="s">
        <v>0</v>
      </c>
    </row>
    <row r="26" spans="1:10" ht="26.25" customHeight="1" x14ac:dyDescent="0.25">
      <c r="A26" s="28" t="s">
        <v>36</v>
      </c>
      <c r="B26" s="137" t="s">
        <v>1175</v>
      </c>
      <c r="C26" s="135"/>
      <c r="D26" s="135"/>
      <c r="E26" s="135"/>
      <c r="F26" s="135"/>
      <c r="G26" s="135"/>
      <c r="H26" s="135"/>
      <c r="I26" s="135"/>
      <c r="J26" s="135"/>
    </row>
    <row r="27" spans="1:10" x14ac:dyDescent="0.25">
      <c r="B27" s="132" t="s">
        <v>1173</v>
      </c>
    </row>
    <row r="28" spans="1:10" ht="26.25" customHeight="1" x14ac:dyDescent="0.25">
      <c r="A28" s="28" t="s">
        <v>37</v>
      </c>
      <c r="B28" s="134" t="s">
        <v>1174</v>
      </c>
      <c r="C28" s="133"/>
      <c r="D28" s="133"/>
      <c r="E28" s="133"/>
      <c r="F28" s="133"/>
      <c r="G28" s="133"/>
      <c r="H28" s="133"/>
      <c r="I28" s="133"/>
      <c r="J28" s="133"/>
    </row>
    <row r="29" spans="1:10" x14ac:dyDescent="0.25">
      <c r="B29" s="132"/>
    </row>
    <row r="30" spans="1:10" x14ac:dyDescent="0.25">
      <c r="A30" s="5">
        <v>4</v>
      </c>
      <c r="B30" s="5" t="s">
        <v>31</v>
      </c>
    </row>
    <row r="31" spans="1:10" ht="27" customHeight="1" x14ac:dyDescent="0.25">
      <c r="B31" s="133" t="s">
        <v>1082</v>
      </c>
      <c r="C31" s="133"/>
      <c r="D31" s="133"/>
      <c r="E31" s="133"/>
      <c r="F31" s="133"/>
      <c r="G31" s="133"/>
      <c r="H31" s="133"/>
      <c r="I31" s="133"/>
      <c r="J31" s="133"/>
    </row>
    <row r="32" spans="1:10" x14ac:dyDescent="0.25"/>
    <row r="33" spans="1:10" hidden="1" x14ac:dyDescent="0.25">
      <c r="A33" s="5">
        <v>5</v>
      </c>
      <c r="B33" s="5" t="s">
        <v>32</v>
      </c>
    </row>
    <row r="34" spans="1:10" x14ac:dyDescent="0.25"/>
    <row r="35" spans="1:10" ht="39.75" customHeight="1" x14ac:dyDescent="0.25">
      <c r="B35" s="133" t="s">
        <v>63</v>
      </c>
      <c r="C35" s="133"/>
      <c r="D35" s="133"/>
      <c r="E35" s="133"/>
      <c r="F35" s="133"/>
      <c r="G35" s="133"/>
      <c r="H35" s="133"/>
      <c r="I35" s="133"/>
      <c r="J35" s="133"/>
    </row>
    <row r="36" spans="1:10" x14ac:dyDescent="0.25"/>
    <row r="38" spans="1:10" x14ac:dyDescent="0.25"/>
    <row r="39" spans="1:10" x14ac:dyDescent="0.25"/>
    <row r="40" spans="1:10" x14ac:dyDescent="0.25"/>
    <row r="41" spans="1:10" x14ac:dyDescent="0.25"/>
    <row r="42" spans="1:10" x14ac:dyDescent="0.25"/>
  </sheetData>
  <mergeCells count="18">
    <mergeCell ref="A1:J1"/>
    <mergeCell ref="B12:J12"/>
    <mergeCell ref="B7:J7"/>
    <mergeCell ref="A2:J2"/>
    <mergeCell ref="B4:J4"/>
    <mergeCell ref="B35:J35"/>
    <mergeCell ref="B28:J28"/>
    <mergeCell ref="B16:J17"/>
    <mergeCell ref="B13:J13"/>
    <mergeCell ref="B18:J18"/>
    <mergeCell ref="B23:J23"/>
    <mergeCell ref="B19:J19"/>
    <mergeCell ref="B22:J22"/>
    <mergeCell ref="B20:J20"/>
    <mergeCell ref="B31:J31"/>
    <mergeCell ref="B14:J14"/>
    <mergeCell ref="B21:J21"/>
    <mergeCell ref="B26:J26"/>
  </mergeCells>
  <phoneticPr fontId="18" type="noConversion"/>
  <dataValidations count="77">
    <dataValidation type="textLength" errorStyle="information" allowBlank="1" showInputMessage="1" showErrorMessage="1" error="XLBVal:6=-1673.58_x000d__x000a_" sqref="D51" xr:uid="{00000000-0002-0000-0000-000001000000}">
      <formula1>0</formula1>
      <formula2>300</formula2>
    </dataValidation>
    <dataValidation type="textLength" errorStyle="information" allowBlank="1" showInputMessage="1" showErrorMessage="1" error="XLBVal:6=300_x000d__x000a_" sqref="D27:D29" xr:uid="{00000000-0002-0000-0000-000002000000}">
      <formula1>0</formula1>
      <formula2>300</formula2>
    </dataValidation>
    <dataValidation type="textLength" errorStyle="information" allowBlank="1" showInputMessage="1" showErrorMessage="1" error="XLBVal:6=-30_x000d__x000a_" sqref="D50" xr:uid="{00000000-0002-0000-0000-000003000000}">
      <formula1>0</formula1>
      <formula2>300</formula2>
    </dataValidation>
    <dataValidation type="textLength" errorStyle="information" allowBlank="1" showInputMessage="1" showErrorMessage="1" error="XLBVal:6=-32341.04_x000d__x000a_" sqref="D8" xr:uid="{00000000-0002-0000-0000-000004000000}">
      <formula1>0</formula1>
      <formula2>300</formula2>
    </dataValidation>
    <dataValidation type="textLength" errorStyle="information" allowBlank="1" showInputMessage="1" showErrorMessage="1" error="XLBVal:6=-527322.05_x000d__x000a_" sqref="E18" xr:uid="{00000000-0002-0000-0000-000005000000}">
      <formula1>0</formula1>
      <formula2>300</formula2>
    </dataValidation>
    <dataValidation type="textLength" errorStyle="information" allowBlank="1" showInputMessage="1" showErrorMessage="1" error="XLBVal:6=-122839.5_x000d__x000a_" sqref="D12:D13" xr:uid="{00000000-0002-0000-0000-000006000000}">
      <formula1>0</formula1>
      <formula2>300</formula2>
    </dataValidation>
    <dataValidation type="textLength" errorStyle="information" allowBlank="1" showInputMessage="1" showErrorMessage="1" error="XLBVal:6=-76172.5_x000d__x000a_" sqref="C7" xr:uid="{00000000-0002-0000-0000-000007000000}">
      <formula1>0</formula1>
      <formula2>300</formula2>
    </dataValidation>
    <dataValidation type="textLength" errorStyle="information" allowBlank="1" showInputMessage="1" showErrorMessage="1" error="XLBVal:6=-29515.5_x000d__x000a_" sqref="E9" xr:uid="{00000000-0002-0000-0000-000008000000}">
      <formula1>0</formula1>
      <formula2>300</formula2>
    </dataValidation>
    <dataValidation type="textLength" errorStyle="information" allowBlank="1" showInputMessage="1" showErrorMessage="1" error="XLBVal:6=-137088.46_x000d__x000a_" sqref="C12:C13" xr:uid="{00000000-0002-0000-0000-000009000000}">
      <formula1>0</formula1>
      <formula2>300</formula2>
    </dataValidation>
    <dataValidation type="textLength" errorStyle="information" allowBlank="1" showInputMessage="1" showErrorMessage="1" error="XLBVal:6=-25250.5_x000d__x000a_" sqref="D4" xr:uid="{00000000-0002-0000-0000-00000A000000}">
      <formula1>0</formula1>
      <formula2>300</formula2>
    </dataValidation>
    <dataValidation type="textLength" errorStyle="information" allowBlank="1" showInputMessage="1" showErrorMessage="1" error="XLBVal:6=-90419_x000d__x000a_" sqref="B10" xr:uid="{00000000-0002-0000-0000-00000B000000}">
      <formula1>0</formula1>
      <formula2>300</formula2>
    </dataValidation>
    <dataValidation type="textLength" errorStyle="information" allowBlank="1" showInputMessage="1" showErrorMessage="1" error="XLBVal:6=0_x000d__x000a_" sqref="B3:E3" xr:uid="{00000000-0002-0000-0000-00000C000000}">
      <formula1>0</formula1>
      <formula2>300</formula2>
    </dataValidation>
    <dataValidation type="textLength" errorStyle="information" allowBlank="1" showInputMessage="1" showErrorMessage="1" error="XLBVal:6=-24667_x000d__x000a_" sqref="D5" xr:uid="{00000000-0002-0000-0000-00000D000000}">
      <formula1>0</formula1>
      <formula2>300</formula2>
    </dataValidation>
    <dataValidation type="textLength" errorStyle="information" allowBlank="1" showInputMessage="1" showErrorMessage="1" error="XLBVal:6=-27192.5_x000d__x000a_" sqref="B6" xr:uid="{00000000-0002-0000-0000-00000E000000}">
      <formula1>0</formula1>
      <formula2>300</formula2>
    </dataValidation>
    <dataValidation type="textLength" errorStyle="information" allowBlank="1" showInputMessage="1" showErrorMessage="1" error="XLBVal:6=-43567.5_x000d__x000a_" sqref="B11" xr:uid="{00000000-0002-0000-0000-00000F000000}">
      <formula1>0</formula1>
      <formula2>300</formula2>
    </dataValidation>
    <dataValidation type="textLength" errorStyle="information" allowBlank="1" showInputMessage="1" showErrorMessage="1" error="XLBVal:6=-16284.5_x000d__x000a_" sqref="C4" xr:uid="{00000000-0002-0000-0000-000010000000}">
      <formula1>0</formula1>
      <formula2>300</formula2>
    </dataValidation>
    <dataValidation type="textLength" errorStyle="information" allowBlank="1" showInputMessage="1" showErrorMessage="1" error="XLBVal:6=-39632_x000d__x000a_" sqref="E8" xr:uid="{00000000-0002-0000-0000-000011000000}">
      <formula1>0</formula1>
      <formula2>300</formula2>
    </dataValidation>
    <dataValidation type="textLength" errorStyle="information" allowBlank="1" showInputMessage="1" showErrorMessage="1" error="XLBVal:6=-36830.09_x000d__x000a_" sqref="C11" xr:uid="{00000000-0002-0000-0000-000012000000}">
      <formula1>0</formula1>
      <formula2>300</formula2>
    </dataValidation>
    <dataValidation type="textLength" errorStyle="information" allowBlank="1" showInputMessage="1" showErrorMessage="1" error="XLBVal:6=-24172.5_x000d__x000a_" sqref="D6" xr:uid="{00000000-0002-0000-0000-000013000000}">
      <formula1>0</formula1>
      <formula2>300</formula2>
    </dataValidation>
    <dataValidation type="textLength" errorStyle="information" allowBlank="1" showInputMessage="1" showErrorMessage="1" error="XLBVal:6=-20364.5_x000d__x000a_" sqref="B9" xr:uid="{00000000-0002-0000-0000-000014000000}">
      <formula1>0</formula1>
      <formula2>300</formula2>
    </dataValidation>
    <dataValidation type="textLength" errorStyle="information" allowBlank="1" showInputMessage="1" showErrorMessage="1" error="XLBVal:6=-86015.51_x000d__x000a_" sqref="D7" xr:uid="{00000000-0002-0000-0000-000015000000}">
      <formula1>0</formula1>
      <formula2>300</formula2>
    </dataValidation>
    <dataValidation type="textLength" errorStyle="information" allowBlank="1" showInputMessage="1" showErrorMessage="1" error="XLBVal:6=-28091.63_x000d__x000a_" sqref="E5" xr:uid="{00000000-0002-0000-0000-000016000000}">
      <formula1>0</formula1>
      <formula2>300</formula2>
    </dataValidation>
    <dataValidation type="textLength" errorStyle="information" allowBlank="1" showInputMessage="1" showErrorMessage="1" error="XLBVal:6=-39502_x000d__x000a_" sqref="C6" xr:uid="{00000000-0002-0000-0000-000017000000}">
      <formula1>0</formula1>
      <formula2>300</formula2>
    </dataValidation>
    <dataValidation type="textLength" errorStyle="information" allowBlank="1" showInputMessage="1" showErrorMessage="1" error="XLBVal:6=-21692.5_x000d__x000a_" sqref="B5" xr:uid="{00000000-0002-0000-0000-000018000000}">
      <formula1>0</formula1>
      <formula2>300</formula2>
    </dataValidation>
    <dataValidation type="textLength" errorStyle="information" allowBlank="1" showInputMessage="1" showErrorMessage="1" error="XLBVal:6=-24058.5_x000d__x000a_" sqref="B8" xr:uid="{00000000-0002-0000-0000-000019000000}">
      <formula1>0</formula1>
      <formula2>300</formula2>
    </dataValidation>
    <dataValidation type="textLength" errorStyle="information" allowBlank="1" showInputMessage="1" showErrorMessage="1" error="XLBVal:6=-97612.5_x000d__x000a_" sqref="D10" xr:uid="{00000000-0002-0000-0000-00001A000000}">
      <formula1>0</formula1>
      <formula2>300</formula2>
    </dataValidation>
    <dataValidation type="textLength" errorStyle="information" allowBlank="1" showInputMessage="1" showErrorMessage="1" error="XLBVal:6=-32067.8_x000d__x000a_" sqref="D11" xr:uid="{00000000-0002-0000-0000-00001B000000}">
      <formula1>0</formula1>
      <formula2>300</formula2>
    </dataValidation>
    <dataValidation type="textLength" errorStyle="information" allowBlank="1" showInputMessage="1" showErrorMessage="1" error="XLBVal:6=-18337_x000d__x000a_" sqref="E4" xr:uid="{00000000-0002-0000-0000-00001C000000}">
      <formula1>0</formula1>
      <formula2>300</formula2>
    </dataValidation>
    <dataValidation type="textLength" errorStyle="information" allowBlank="1" showInputMessage="1" showErrorMessage="1" error="XLBVal:6=-83744.62_x000d__x000a_" sqref="E7" xr:uid="{00000000-0002-0000-0000-00001D000000}">
      <formula1>0</formula1>
      <formula2>300</formula2>
    </dataValidation>
    <dataValidation type="textLength" errorStyle="information" allowBlank="1" showInputMessage="1" showErrorMessage="1" error="XLBVal:6=-88899_x000d__x000a_" sqref="C10" xr:uid="{00000000-0002-0000-0000-00001E000000}">
      <formula1>0</formula1>
      <formula2>300</formula2>
    </dataValidation>
    <dataValidation type="textLength" errorStyle="information" allowBlank="1" showInputMessage="1" showErrorMessage="1" error="XLBVal:6=-31715_x000d__x000a_" sqref="D9" xr:uid="{00000000-0002-0000-0000-00001F000000}">
      <formula1>0</formula1>
      <formula2>300</formula2>
    </dataValidation>
    <dataValidation type="textLength" errorStyle="information" allowBlank="1" showInputMessage="1" showErrorMessage="1" error="XLBVal:6=-129066.51_x000d__x000a_" sqref="B12:B13" xr:uid="{00000000-0002-0000-0000-000020000000}">
      <formula1>0</formula1>
      <formula2>300</formula2>
    </dataValidation>
    <dataValidation type="textLength" errorStyle="information" allowBlank="1" showInputMessage="1" showErrorMessage="1" error="XLBVal:6=-31603_x000d__x000a_" sqref="C5" xr:uid="{00000000-0002-0000-0000-000021000000}">
      <formula1>0</formula1>
      <formula2>300</formula2>
    </dataValidation>
    <dataValidation type="textLength" errorStyle="information" allowBlank="1" showInputMessage="1" showErrorMessage="1" error="XLBVal:6=-37828.4_x000d__x000a_" sqref="C8" xr:uid="{00000000-0002-0000-0000-000022000000}">
      <formula1>0</formula1>
      <formula2>300</formula2>
    </dataValidation>
    <dataValidation type="textLength" errorStyle="information" allowBlank="1" showInputMessage="1" showErrorMessage="1" error="XLBVal:6=-36389_x000d__x000a_" sqref="E6" xr:uid="{00000000-0002-0000-0000-000023000000}">
      <formula1>0</formula1>
      <formula2>300</formula2>
    </dataValidation>
    <dataValidation type="textLength" errorStyle="information" allowBlank="1" showInputMessage="1" showErrorMessage="1" error="XLBVal:6=-25862.5_x000d__x000a_" sqref="C9" xr:uid="{00000000-0002-0000-0000-000024000000}">
      <formula1>0</formula1>
      <formula2>300</formula2>
    </dataValidation>
    <dataValidation type="textLength" errorStyle="information" allowBlank="1" showInputMessage="1" showErrorMessage="1" error="XLBVal:6=-17170_x000d__x000a_" sqref="B4" xr:uid="{00000000-0002-0000-0000-000025000000}">
      <formula1>0</formula1>
      <formula2>300</formula2>
    </dataValidation>
    <dataValidation type="textLength" errorStyle="information" allowBlank="1" showInputMessage="1" showErrorMessage="1" error="XLBVal:6=-95797.5_x000d__x000a_" sqref="B7" xr:uid="{00000000-0002-0000-0000-000026000000}">
      <formula1>0</formula1>
      <formula2>300</formula2>
    </dataValidation>
    <dataValidation type="textLength" errorStyle="information" allowBlank="1" showInputMessage="1" showErrorMessage="1" error="XLBVal:6=-73032_x000d__x000a_" sqref="H13" xr:uid="{00000000-0002-0000-0000-000027000000}">
      <formula1>0</formula1>
      <formula2>300</formula2>
    </dataValidation>
    <dataValidation type="textLength" errorStyle="information" allowBlank="1" showInputMessage="1" showErrorMessage="1" error="XLBVal:6=-28927.5_x000d__x000a_" sqref="F4" xr:uid="{00000000-0002-0000-0000-000028000000}">
      <formula1>0</formula1>
      <formula2>300</formula2>
    </dataValidation>
    <dataValidation type="textLength" errorStyle="information" allowBlank="1" showInputMessage="1" showErrorMessage="1" error="XLBVal:6=-27776_x000d__x000a_" sqref="G4" xr:uid="{00000000-0002-0000-0000-000029000000}">
      <formula1>0</formula1>
      <formula2>300</formula2>
    </dataValidation>
    <dataValidation type="textLength" errorStyle="information" allowBlank="1" showInputMessage="1" showErrorMessage="1" error="XLBVal:6=-22367_x000d__x000a_" sqref="H4" xr:uid="{00000000-0002-0000-0000-00002A000000}">
      <formula1>0</formula1>
      <formula2>300</formula2>
    </dataValidation>
    <dataValidation type="textLength" errorStyle="information" allowBlank="1" showInputMessage="1" showErrorMessage="1" error="XLBVal:6=-22057_x000d__x000a_" sqref="F5" xr:uid="{00000000-0002-0000-0000-00002B000000}">
      <formula1>0</formula1>
      <formula2>300</formula2>
    </dataValidation>
    <dataValidation type="textLength" errorStyle="information" allowBlank="1" showInputMessage="1" showErrorMessage="1" error="XLBVal:6=-27736_x000d__x000a_" sqref="G5" xr:uid="{00000000-0002-0000-0000-00002C000000}">
      <formula1>0</formula1>
      <formula2>300</formula2>
    </dataValidation>
    <dataValidation type="textLength" errorStyle="information" allowBlank="1" showInputMessage="1" showErrorMessage="1" error="XLBVal:6=-39710.4_x000d__x000a_" sqref="H5" xr:uid="{00000000-0002-0000-0000-00002D000000}">
      <formula1>0</formula1>
      <formula2>300</formula2>
    </dataValidation>
    <dataValidation type="textLength" errorStyle="information" allowBlank="1" showInputMessage="1" showErrorMessage="1" error="XLBVal:6=-39315_x000d__x000a_" sqref="F6" xr:uid="{00000000-0002-0000-0000-00002E000000}">
      <formula1>0</formula1>
      <formula2>300</formula2>
    </dataValidation>
    <dataValidation type="textLength" errorStyle="information" allowBlank="1" showInputMessage="1" showErrorMessage="1" error="XLBVal:6=-31374_x000d__x000a_" sqref="G6" xr:uid="{00000000-0002-0000-0000-00002F000000}">
      <formula1>0</formula1>
      <formula2>300</formula2>
    </dataValidation>
    <dataValidation type="textLength" errorStyle="information" allowBlank="1" showInputMessage="1" showErrorMessage="1" error="XLBVal:6=-35994_x000d__x000a_" sqref="H6" xr:uid="{00000000-0002-0000-0000-000030000000}">
      <formula1>0</formula1>
      <formula2>300</formula2>
    </dataValidation>
    <dataValidation type="textLength" errorStyle="information" allowBlank="1" showInputMessage="1" showErrorMessage="1" error="XLBVal:6=-85996.2_x000d__x000a_" sqref="F7" xr:uid="{00000000-0002-0000-0000-000031000000}">
      <formula1>0</formula1>
      <formula2>300</formula2>
    </dataValidation>
    <dataValidation type="textLength" errorStyle="information" allowBlank="1" showInputMessage="1" showErrorMessage="1" error="XLBVal:6=-141220.75_x000d__x000a_" sqref="G7" xr:uid="{00000000-0002-0000-0000-000032000000}">
      <formula1>0</formula1>
      <formula2>300</formula2>
    </dataValidation>
    <dataValidation type="textLength" errorStyle="information" allowBlank="1" showInputMessage="1" showErrorMessage="1" error="XLBVal:6=-116141_x000d__x000a_" sqref="H7" xr:uid="{00000000-0002-0000-0000-000033000000}">
      <formula1>0</formula1>
      <formula2>300</formula2>
    </dataValidation>
    <dataValidation type="textLength" errorStyle="information" allowBlank="1" showInputMessage="1" showErrorMessage="1" error="XLBVal:6=-43414.5_x000d__x000a_" sqref="F8" xr:uid="{00000000-0002-0000-0000-000034000000}">
      <formula1>0</formula1>
      <formula2>300</formula2>
    </dataValidation>
    <dataValidation type="textLength" errorStyle="information" allowBlank="1" showInputMessage="1" showErrorMessage="1" error="XLBVal:6=-29403_x000d__x000a_" sqref="G8" xr:uid="{00000000-0002-0000-0000-000035000000}">
      <formula1>0</formula1>
      <formula2>300</formula2>
    </dataValidation>
    <dataValidation type="textLength" errorStyle="information" allowBlank="1" showInputMessage="1" showErrorMessage="1" error="XLBVal:6=-42938_x000d__x000a_" sqref="H8" xr:uid="{00000000-0002-0000-0000-000036000000}">
      <formula1>0</formula1>
      <formula2>300</formula2>
    </dataValidation>
    <dataValidation type="textLength" errorStyle="information" allowBlank="1" showInputMessage="1" showErrorMessage="1" error="XLBVal:6=-25390.5_x000d__x000a_" sqref="F9" xr:uid="{00000000-0002-0000-0000-000037000000}">
      <formula1>0</formula1>
      <formula2>300</formula2>
    </dataValidation>
    <dataValidation type="textLength" errorStyle="information" allowBlank="1" showInputMessage="1" showErrorMessage="1" error="XLBVal:6=-48759_x000d__x000a_" sqref="G9" xr:uid="{00000000-0002-0000-0000-000038000000}">
      <formula1>0</formula1>
      <formula2>300</formula2>
    </dataValidation>
    <dataValidation type="textLength" errorStyle="information" allowBlank="1" showInputMessage="1" showErrorMessage="1" error="XLBVal:6=-41473.05_x000d__x000a_" sqref="H9" xr:uid="{00000000-0002-0000-0000-000039000000}">
      <formula1>0</formula1>
      <formula2>300</formula2>
    </dataValidation>
    <dataValidation type="textLength" errorStyle="information" allowBlank="1" showInputMessage="1" showErrorMessage="1" error="XLBVal:6=-89770.4_x000d__x000a_" sqref="E10" xr:uid="{00000000-0002-0000-0000-00003A000000}">
      <formula1>0</formula1>
      <formula2>300</formula2>
    </dataValidation>
    <dataValidation type="textLength" errorStyle="information" allowBlank="1" showInputMessage="1" showErrorMessage="1" error="XLBVal:6=-103611.75_x000d__x000a_" sqref="F10" xr:uid="{00000000-0002-0000-0000-00003B000000}">
      <formula1>0</formula1>
      <formula2>300</formula2>
    </dataValidation>
    <dataValidation type="textLength" errorStyle="information" allowBlank="1" showInputMessage="1" showErrorMessage="1" error="XLBVal:6=-118532.75_x000d__x000a_" sqref="G10" xr:uid="{00000000-0002-0000-0000-00003C000000}">
      <formula1>0</formula1>
      <formula2>300</formula2>
    </dataValidation>
    <dataValidation type="textLength" errorStyle="information" allowBlank="1" showInputMessage="1" showErrorMessage="1" error="XLBVal:6=-143036_x000d__x000a_" sqref="H10" xr:uid="{00000000-0002-0000-0000-00003D000000}">
      <formula1>0</formula1>
      <formula2>300</formula2>
    </dataValidation>
    <dataValidation type="textLength" errorStyle="information" allowBlank="1" showInputMessage="1" showErrorMessage="1" error="XLBVal:6=-44868.5_x000d__x000a_" sqref="E11" xr:uid="{00000000-0002-0000-0000-00003E000000}">
      <formula1>0</formula1>
      <formula2>300</formula2>
    </dataValidation>
    <dataValidation type="textLength" errorStyle="information" allowBlank="1" showInputMessage="1" showErrorMessage="1" error="XLBVal:6=-28029.5_x000d__x000a_" sqref="F11" xr:uid="{00000000-0002-0000-0000-00003F000000}">
      <formula1>0</formula1>
      <formula2>300</formula2>
    </dataValidation>
    <dataValidation type="textLength" errorStyle="information" allowBlank="1" showInputMessage="1" showErrorMessage="1" error="XLBVal:6=-35431.5_x000d__x000a_" sqref="G11" xr:uid="{00000000-0002-0000-0000-000040000000}">
      <formula1>0</formula1>
      <formula2>300</formula2>
    </dataValidation>
    <dataValidation type="textLength" errorStyle="information" allowBlank="1" showInputMessage="1" showErrorMessage="1" error="XLBVal:6=-45044.5_x000d__x000a_" sqref="H11" xr:uid="{00000000-0002-0000-0000-000041000000}">
      <formula1>0</formula1>
      <formula2>300</formula2>
    </dataValidation>
    <dataValidation type="textLength" errorStyle="information" allowBlank="1" showInputMessage="1" showErrorMessage="1" error="XLBVal:6=-117419.35_x000d__x000a_" sqref="E12:E13" xr:uid="{00000000-0002-0000-0000-000042000000}">
      <formula1>0</formula1>
      <formula2>300</formula2>
    </dataValidation>
    <dataValidation type="textLength" errorStyle="information" allowBlank="1" showInputMessage="1" showErrorMessage="1" error="XLBVal:6=-139823.83_x000d__x000a_" sqref="F12:F13" xr:uid="{00000000-0002-0000-0000-000043000000}">
      <formula1>0</formula1>
      <formula2>300</formula2>
    </dataValidation>
    <dataValidation type="textLength" errorStyle="information" allowBlank="1" showInputMessage="1" showErrorMessage="1" error="XLBVal:6=-149003.75_x000d__x000a_" sqref="G12:G13" xr:uid="{00000000-0002-0000-0000-000044000000}">
      <formula1>0</formula1>
      <formula2>300</formula2>
    </dataValidation>
    <dataValidation type="textLength" errorStyle="information" allowBlank="1" showInputMessage="1" showErrorMessage="1" error="XLBVal:6=-41634_x000d__x000a_" sqref="H12" xr:uid="{00000000-0002-0000-0000-000045000000}">
      <formula1>0</formula1>
      <formula2>300</formula2>
    </dataValidation>
    <dataValidation type="textLength" errorStyle="information" allowBlank="1" showInputMessage="1" showErrorMessage="1" error="XLBVal:6=-483110.21_x000d__x000a_" sqref="B18" xr:uid="{00000000-0002-0000-0000-000046000000}">
      <formula1>0</formula1>
      <formula2>300</formula2>
    </dataValidation>
    <dataValidation type="textLength" errorStyle="information" allowBlank="1" showInputMessage="1" showErrorMessage="1" error="XLBVal:6=-503289.85_x000d__x000a_" sqref="C18" xr:uid="{00000000-0002-0000-0000-000047000000}">
      <formula1>0</formula1>
      <formula2>300</formula2>
    </dataValidation>
    <dataValidation type="textLength" errorStyle="information" allowBlank="1" showInputMessage="1" showErrorMessage="1" error="XLBVal:6=-503011.98_x000d__x000a_" sqref="D18" xr:uid="{00000000-0002-0000-0000-000048000000}">
      <formula1>0</formula1>
      <formula2>300</formula2>
    </dataValidation>
    <dataValidation type="textLength" errorStyle="information" allowBlank="1" showInputMessage="1" showErrorMessage="1" error="XLBVal:6=-522924.18_x000d__x000a_" sqref="F18" xr:uid="{00000000-0002-0000-0000-000049000000}">
      <formula1>0</formula1>
      <formula2>300</formula2>
    </dataValidation>
    <dataValidation type="textLength" errorStyle="information" allowBlank="1" showInputMessage="1" showErrorMessage="1" error="XLBVal:6=-643794.65_x000d__x000a_" sqref="G18" xr:uid="{00000000-0002-0000-0000-00004A000000}">
      <formula1>0</formula1>
      <formula2>300</formula2>
    </dataValidation>
    <dataValidation type="textLength" errorStyle="information" allowBlank="1" showInputMessage="1" showErrorMessage="1" error="XLBVal:6=-682949.85_x000d__x000a_" sqref="H18" xr:uid="{00000000-0002-0000-0000-00004B000000}">
      <formula1>0</formula1>
      <formula2>300</formula2>
    </dataValidation>
    <dataValidation type="textLength" errorStyle="information" allowBlank="1" showInputMessage="1" showErrorMessage="1" error="XLBVal:6=35050.64_x000d__x000a_" sqref="X6" xr:uid="{00000000-0002-0000-0000-00004C000000}">
      <formula1>0</formula1>
      <formula2>300</formula2>
    </dataValidation>
    <dataValidation type="textLength" errorStyle="information" allowBlank="1" showInputMessage="1" showErrorMessage="1" error="XLBVal:2=0_x000d__x000a_" sqref="D30:D34" xr:uid="{00000000-0002-0000-0000-000000000000}">
      <formula1>0</formula1>
      <formula2>300</formula2>
    </dataValidation>
  </dataValidations>
  <hyperlinks>
    <hyperlink ref="B27" r:id="rId1" xr:uid="{B2DB0AE2-1930-4166-87AA-19E93CF77C5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223"/>
  <sheetViews>
    <sheetView tabSelected="1" zoomScaleNormal="100" workbookViewId="0">
      <selection activeCell="B15" sqref="B15:G15"/>
    </sheetView>
  </sheetViews>
  <sheetFormatPr defaultColWidth="0" defaultRowHeight="13.2" zeroHeight="1" x14ac:dyDescent="0.25"/>
  <cols>
    <col min="1" max="1" width="13.44140625" customWidth="1"/>
    <col min="2" max="2" width="3.109375" bestFit="1" customWidth="1"/>
    <col min="3" max="5" width="3.109375" customWidth="1"/>
    <col min="6" max="6" width="8.33203125" customWidth="1"/>
    <col min="7" max="7" width="5.88671875" customWidth="1"/>
    <col min="8" max="8" width="24.109375" customWidth="1"/>
    <col min="9" max="9" width="26.109375" customWidth="1"/>
    <col min="10" max="10" width="16.109375" hidden="1" customWidth="1"/>
    <col min="11" max="11" width="18.44140625" customWidth="1"/>
    <col min="12" max="12" width="21" customWidth="1"/>
    <col min="13" max="13" width="25.5546875" customWidth="1"/>
    <col min="14" max="14" width="13.6640625" customWidth="1"/>
    <col min="15" max="15" width="17.44140625" customWidth="1"/>
    <col min="16" max="16" width="19.33203125" customWidth="1"/>
    <col min="17" max="18" width="12.6640625" bestFit="1" customWidth="1"/>
    <col min="19" max="20" width="12.109375" bestFit="1" customWidth="1"/>
    <col min="21" max="21" width="3.6640625" style="87" customWidth="1"/>
    <col min="22" max="22" width="4" style="87" customWidth="1"/>
    <col min="23" max="23" width="3.5546875" style="87" hidden="1" customWidth="1"/>
    <col min="24" max="27" width="2.33203125" style="87" hidden="1" customWidth="1"/>
    <col min="28" max="28" width="3.33203125" style="87" hidden="1" customWidth="1"/>
    <col min="29" max="29" width="2.33203125" style="87" hidden="1" customWidth="1"/>
    <col min="30" max="30" width="23.109375" style="87" hidden="1" customWidth="1"/>
    <col min="31" max="31" width="26.33203125" style="87" hidden="1" customWidth="1"/>
    <col min="32" max="32" width="11.44140625" style="63" hidden="1" customWidth="1"/>
    <col min="33" max="33" width="9.109375" style="63" hidden="1" customWidth="1"/>
    <col min="34" max="16384" width="9.109375" hidden="1"/>
  </cols>
  <sheetData>
    <row r="1" spans="1:33" ht="12.75" customHeight="1" x14ac:dyDescent="0.25">
      <c r="A1" s="211" t="s">
        <v>1180</v>
      </c>
      <c r="B1" s="211"/>
      <c r="C1" s="211"/>
      <c r="D1" s="211"/>
      <c r="E1" s="211"/>
      <c r="F1" s="211"/>
      <c r="G1" s="211"/>
      <c r="H1" s="211"/>
      <c r="I1" s="211"/>
      <c r="J1" s="211"/>
      <c r="K1" s="211"/>
      <c r="L1" s="211"/>
      <c r="M1" s="211"/>
      <c r="W1" s="87" t="s">
        <v>126</v>
      </c>
    </row>
    <row r="2" spans="1:33" ht="12.75" customHeight="1" x14ac:dyDescent="0.25">
      <c r="A2" s="211"/>
      <c r="B2" s="211"/>
      <c r="C2" s="211"/>
      <c r="D2" s="211"/>
      <c r="E2" s="211"/>
      <c r="F2" s="211"/>
      <c r="G2" s="211"/>
      <c r="H2" s="211"/>
      <c r="I2" s="211"/>
      <c r="J2" s="211"/>
      <c r="K2" s="211"/>
      <c r="L2" s="211"/>
      <c r="M2" s="211"/>
      <c r="W2" s="87" t="s">
        <v>22</v>
      </c>
    </row>
    <row r="3" spans="1:33" ht="15.6" x14ac:dyDescent="0.3">
      <c r="A3" s="217" t="s">
        <v>133</v>
      </c>
      <c r="B3" s="218"/>
      <c r="C3" s="218"/>
      <c r="D3" s="218"/>
      <c r="E3" s="218"/>
      <c r="F3" s="218"/>
      <c r="G3" s="218"/>
      <c r="H3" s="218"/>
      <c r="I3" s="218"/>
      <c r="J3" s="218"/>
      <c r="K3" s="218"/>
      <c r="L3" s="218"/>
      <c r="W3" s="87" t="s">
        <v>23</v>
      </c>
    </row>
    <row r="4" spans="1:33" ht="16.2" thickBot="1" x14ac:dyDescent="0.35">
      <c r="A4" s="18"/>
      <c r="B4" s="19"/>
      <c r="C4" s="19"/>
      <c r="D4" s="19"/>
      <c r="E4" s="19"/>
      <c r="F4" s="19"/>
      <c r="G4" s="19"/>
      <c r="H4" s="19"/>
      <c r="I4" s="19"/>
      <c r="J4" s="19"/>
      <c r="K4" s="19"/>
      <c r="L4" s="19"/>
      <c r="M4" s="24"/>
      <c r="W4" s="87" t="s">
        <v>24</v>
      </c>
    </row>
    <row r="5" spans="1:33" ht="17.25" customHeight="1" x14ac:dyDescent="0.25">
      <c r="A5" s="170" t="s">
        <v>50</v>
      </c>
      <c r="B5" s="172" t="s">
        <v>956</v>
      </c>
      <c r="C5" s="173"/>
      <c r="D5" s="173"/>
      <c r="E5" s="173"/>
      <c r="F5" s="173"/>
      <c r="G5" s="173"/>
      <c r="H5" s="173"/>
      <c r="I5" s="173"/>
      <c r="J5" s="173"/>
      <c r="K5" s="173"/>
      <c r="L5" s="174"/>
      <c r="M5" s="24"/>
      <c r="N5" s="99"/>
    </row>
    <row r="6" spans="1:33" ht="52.5" customHeight="1" thickBot="1" x14ac:dyDescent="0.3">
      <c r="A6" s="171"/>
      <c r="B6" s="175"/>
      <c r="C6" s="176"/>
      <c r="D6" s="176"/>
      <c r="E6" s="176"/>
      <c r="F6" s="176"/>
      <c r="G6" s="176"/>
      <c r="H6" s="176"/>
      <c r="I6" s="176"/>
      <c r="J6" s="176"/>
      <c r="K6" s="176"/>
      <c r="L6" s="177"/>
      <c r="M6" s="24"/>
      <c r="Q6" s="87"/>
      <c r="R6" s="87"/>
      <c r="S6" s="87"/>
      <c r="T6" s="87"/>
      <c r="AC6" s="63"/>
      <c r="AD6" s="63"/>
      <c r="AE6"/>
      <c r="AF6"/>
      <c r="AG6"/>
    </row>
    <row r="7" spans="1:33" ht="13.5" customHeight="1" thickBot="1" x14ac:dyDescent="0.3">
      <c r="M7" s="24"/>
      <c r="N7" s="15"/>
      <c r="O7" s="15"/>
      <c r="P7" s="15"/>
      <c r="Q7" s="15"/>
      <c r="R7" s="15"/>
      <c r="S7" s="15"/>
    </row>
    <row r="8" spans="1:33" ht="19.5" customHeight="1" thickBot="1" x14ac:dyDescent="0.3">
      <c r="A8" s="195" t="s">
        <v>49</v>
      </c>
      <c r="B8" s="215"/>
      <c r="C8" s="178" t="str">
        <f>VLOOKUP(B5,Lookup!E:F,2,FALSE)</f>
        <v>Select Benefice</v>
      </c>
      <c r="D8" s="179"/>
      <c r="E8" s="179"/>
      <c r="F8" s="179"/>
      <c r="G8" s="180"/>
      <c r="H8" s="159"/>
      <c r="I8" s="159"/>
      <c r="J8" s="43"/>
      <c r="K8" s="195" t="s">
        <v>96</v>
      </c>
      <c r="L8" s="193"/>
      <c r="M8" s="185">
        <v>2025</v>
      </c>
      <c r="N8" s="34"/>
      <c r="O8" s="34"/>
      <c r="P8" s="34"/>
      <c r="Q8" s="34"/>
      <c r="R8" s="34"/>
      <c r="S8" s="34"/>
      <c r="T8" s="34"/>
      <c r="U8" s="88"/>
    </row>
    <row r="9" spans="1:33" ht="18.75" customHeight="1" thickBot="1" x14ac:dyDescent="0.3">
      <c r="A9" s="196"/>
      <c r="B9" s="216"/>
      <c r="C9" s="181"/>
      <c r="D9" s="182"/>
      <c r="E9" s="182"/>
      <c r="F9" s="182"/>
      <c r="G9" s="183"/>
      <c r="H9" s="159"/>
      <c r="I9" s="159"/>
      <c r="J9" s="44"/>
      <c r="K9" s="196"/>
      <c r="L9" s="194"/>
      <c r="M9" s="186"/>
      <c r="O9" s="205" t="s">
        <v>741</v>
      </c>
      <c r="P9" s="206"/>
      <c r="Q9" s="206"/>
      <c r="R9" s="206"/>
      <c r="S9" s="207"/>
      <c r="T9" s="112"/>
      <c r="U9" s="89"/>
      <c r="AE9" s="87" t="s">
        <v>19</v>
      </c>
    </row>
    <row r="10" spans="1:33" ht="18.75" customHeight="1" thickBot="1" x14ac:dyDescent="0.3">
      <c r="A10" s="195" t="s">
        <v>955</v>
      </c>
      <c r="B10" s="215"/>
      <c r="C10" s="178" t="str">
        <f>IF(C8="Select Benefice","Select Benefice",VLOOKUP(B5,Lookup!E:G,3,FALSE))</f>
        <v>Select Benefice</v>
      </c>
      <c r="D10" s="179"/>
      <c r="E10" s="179"/>
      <c r="F10" s="179"/>
      <c r="G10" s="180"/>
      <c r="J10" s="42"/>
      <c r="K10" s="219" t="s">
        <v>1178</v>
      </c>
      <c r="L10" s="220"/>
      <c r="M10" s="221"/>
      <c r="N10" s="112"/>
      <c r="O10" s="208"/>
      <c r="P10" s="209"/>
      <c r="Q10" s="209"/>
      <c r="R10" s="209"/>
      <c r="S10" s="210"/>
      <c r="T10" s="112"/>
      <c r="U10" s="89"/>
      <c r="AE10" s="87" t="s">
        <v>20</v>
      </c>
    </row>
    <row r="11" spans="1:33" ht="18.75" customHeight="1" thickBot="1" x14ac:dyDescent="0.3">
      <c r="A11" s="196"/>
      <c r="B11" s="216"/>
      <c r="C11" s="181"/>
      <c r="D11" s="182"/>
      <c r="E11" s="182"/>
      <c r="F11" s="182"/>
      <c r="G11" s="183"/>
      <c r="I11" s="42"/>
      <c r="J11" s="42"/>
      <c r="K11" s="222"/>
      <c r="L11" s="223"/>
      <c r="M11" s="224"/>
    </row>
    <row r="12" spans="1:33" x14ac:dyDescent="0.25">
      <c r="A12" s="3"/>
      <c r="K12" s="3"/>
      <c r="L12" s="3"/>
      <c r="M12" s="3"/>
      <c r="N12" s="3"/>
      <c r="AF12" s="85"/>
    </row>
    <row r="13" spans="1:33" ht="69" x14ac:dyDescent="0.25">
      <c r="A13" s="69" t="s">
        <v>86</v>
      </c>
      <c r="B13" s="214" t="s">
        <v>91</v>
      </c>
      <c r="C13" s="214"/>
      <c r="D13" s="214"/>
      <c r="E13" s="214"/>
      <c r="F13" s="214"/>
      <c r="G13" s="214"/>
      <c r="H13" s="70" t="s">
        <v>70</v>
      </c>
      <c r="I13" s="70" t="s">
        <v>107</v>
      </c>
      <c r="J13" s="69" t="s">
        <v>51</v>
      </c>
      <c r="K13" s="69" t="s">
        <v>58</v>
      </c>
      <c r="L13" s="69" t="s">
        <v>57</v>
      </c>
      <c r="M13" s="69" t="s">
        <v>6</v>
      </c>
      <c r="N13" s="69" t="s">
        <v>4</v>
      </c>
      <c r="O13" s="69" t="s">
        <v>1134</v>
      </c>
      <c r="P13" s="69" t="s">
        <v>5</v>
      </c>
      <c r="Q13" s="69" t="s">
        <v>98</v>
      </c>
      <c r="R13" s="69" t="s">
        <v>1090</v>
      </c>
      <c r="S13" s="69" t="s">
        <v>92</v>
      </c>
      <c r="T13" s="67"/>
      <c r="U13" s="90"/>
      <c r="V13" s="90"/>
      <c r="AF13" s="85"/>
      <c r="AG13"/>
    </row>
    <row r="14" spans="1:33" ht="27.6" x14ac:dyDescent="0.25">
      <c r="A14" s="58" t="s">
        <v>100</v>
      </c>
      <c r="B14" s="163" t="s">
        <v>122</v>
      </c>
      <c r="C14" s="164"/>
      <c r="D14" s="164"/>
      <c r="E14" s="164"/>
      <c r="F14" s="164"/>
      <c r="G14" s="165"/>
      <c r="H14" s="59" t="s">
        <v>122</v>
      </c>
      <c r="I14" s="59" t="s">
        <v>122</v>
      </c>
      <c r="J14" s="60"/>
      <c r="K14" s="56" t="s">
        <v>97</v>
      </c>
      <c r="L14" s="56" t="s">
        <v>97</v>
      </c>
      <c r="M14" s="56" t="s">
        <v>97</v>
      </c>
      <c r="N14" s="56" t="s">
        <v>21</v>
      </c>
      <c r="O14" s="57" t="s">
        <v>59</v>
      </c>
      <c r="P14" s="56" t="s">
        <v>90</v>
      </c>
      <c r="Q14" s="56" t="s">
        <v>90</v>
      </c>
      <c r="R14" s="56" t="s">
        <v>90</v>
      </c>
      <c r="S14" s="56" t="s">
        <v>90</v>
      </c>
      <c r="T14" s="66"/>
      <c r="U14" s="91"/>
      <c r="V14" s="91"/>
      <c r="AF14" s="85"/>
      <c r="AG14"/>
    </row>
    <row r="15" spans="1:33" s="50" customFormat="1" ht="64.5" customHeight="1" x14ac:dyDescent="0.25">
      <c r="A15" s="100"/>
      <c r="B15" s="160" t="s">
        <v>113</v>
      </c>
      <c r="C15" s="161"/>
      <c r="D15" s="161"/>
      <c r="E15" s="161"/>
      <c r="F15" s="161"/>
      <c r="G15" s="162"/>
      <c r="H15" s="40" t="s">
        <v>113</v>
      </c>
      <c r="I15" s="40"/>
      <c r="J15" s="45"/>
      <c r="K15" s="62"/>
      <c r="L15" s="62"/>
      <c r="M15" s="62"/>
      <c r="N15" s="46" t="s">
        <v>20</v>
      </c>
      <c r="O15" s="47">
        <v>0</v>
      </c>
      <c r="P15" s="48">
        <f>IF(ISNA(IF(N15="Yes",VLOOKUP(H15,Lookup!$L$2:$Q$45,4,FALSE),VLOOKUP(H15,Lookup!$L$2:$Q$45,2,FALSE))),0,IF(N15="Yes",VLOOKUP(H15,Lookup!$L$2:$Q$45,4,FALSE),VLOOKUP(H15,Lookup!$L$2:$Q$45,2,FALSE)))</f>
        <v>0</v>
      </c>
      <c r="Q15" s="48">
        <f>IF(ISNA(VLOOKUP(H15,Lookup!$L$2:$Q$45,3,FALSE)),0,VLOOKUP(H15,Lookup!$L$2:$Q$45,3,FALSE))</f>
        <v>0</v>
      </c>
      <c r="R15" s="48">
        <f>IF(ISNA(IF(N15="Yes",VLOOKUP(H15,Lookup!$L$2:$Q$45,5,FALSE),0)),0,IF(N15="Yes",VLOOKUP(H15,Lookup!$L$2:$Q$45,5,FALSE),0))</f>
        <v>0</v>
      </c>
      <c r="S15" s="49">
        <f>SUM(Q15+P15+R15)</f>
        <v>0</v>
      </c>
      <c r="T15" s="64" t="e">
        <f>IF(#REF! = "Yes",P15,0)</f>
        <v>#REF!</v>
      </c>
      <c r="U15" s="92" t="e">
        <f>VLOOKUP(C8,Lookup!C266:D436,2,FALSE)</f>
        <v>#N/A</v>
      </c>
      <c r="V15" s="92" t="str">
        <f>VLOOKUP(B15,Lookup!$B$437:$D$468,2,FALSE)</f>
        <v>ClickHere</v>
      </c>
      <c r="W15" s="93"/>
      <c r="X15" s="93"/>
      <c r="Y15" s="93"/>
      <c r="Z15" s="93"/>
      <c r="AA15" s="93"/>
      <c r="AB15" s="93"/>
      <c r="AC15" s="93"/>
      <c r="AD15" s="93" t="e">
        <f>VLOOKUP(C8,Lookup!#REF!,2,FALSE)</f>
        <v>#REF!</v>
      </c>
      <c r="AE15" s="93" t="e">
        <f>VLOOKUP(B15,Lookup!$B$223:$D$254,2,FALSE)</f>
        <v>#N/A</v>
      </c>
      <c r="AF15" s="86"/>
    </row>
    <row r="16" spans="1:33" s="50" customFormat="1" ht="64.5" customHeight="1" x14ac:dyDescent="0.25">
      <c r="A16" s="100"/>
      <c r="B16" s="160" t="s">
        <v>113</v>
      </c>
      <c r="C16" s="161"/>
      <c r="D16" s="161"/>
      <c r="E16" s="161"/>
      <c r="F16" s="161"/>
      <c r="G16" s="162"/>
      <c r="H16" s="40" t="s">
        <v>113</v>
      </c>
      <c r="I16" s="40"/>
      <c r="J16" s="45"/>
      <c r="K16" s="62"/>
      <c r="L16" s="62"/>
      <c r="M16" s="62"/>
      <c r="N16" s="46" t="s">
        <v>20</v>
      </c>
      <c r="O16" s="47">
        <v>0</v>
      </c>
      <c r="P16" s="48">
        <f>IF(ISNA(IF(N16="Yes",VLOOKUP(H16,Lookup!$L$2:$Q$45,4,FALSE),VLOOKUP(H16,Lookup!$L$2:$Q$45,2,FALSE))),0,IF(N16="Yes",VLOOKUP(H16,Lookup!$L$2:$Q$45,4,FALSE),VLOOKUP(H16,Lookup!$L$2:$Q$45,2,FALSE)))</f>
        <v>0</v>
      </c>
      <c r="Q16" s="48">
        <f>IF(ISNA(VLOOKUP(H16,Lookup!$L$2:$Q$45,3,FALSE)),0,VLOOKUP(H16,Lookup!$L$2:$Q$45,3,FALSE))</f>
        <v>0</v>
      </c>
      <c r="R16" s="48">
        <f>IF(ISNA(IF(N16="Yes",VLOOKUP(H16,Lookup!$L$2:$Q$45,5,FALSE),0)),0,IF(N16="Yes",VLOOKUP(H16,Lookup!$L$2:$Q$45,5,FALSE),0))</f>
        <v>0</v>
      </c>
      <c r="S16" s="49">
        <f t="shared" ref="S16:S23" si="0">SUM(Q16+P16+R16)</f>
        <v>0</v>
      </c>
      <c r="T16" s="64" t="e">
        <f>IF(#REF! = "Yes",P16,0)</f>
        <v>#REF!</v>
      </c>
      <c r="U16" s="92"/>
      <c r="V16" s="92" t="str">
        <f>VLOOKUP(B16,Lookup!$B$437:$D$468,2,FALSE)</f>
        <v>ClickHere</v>
      </c>
      <c r="W16" s="93"/>
      <c r="X16" s="93"/>
      <c r="Y16" s="93"/>
      <c r="Z16" s="93"/>
      <c r="AA16" s="93"/>
      <c r="AB16" s="93"/>
      <c r="AC16" s="93"/>
      <c r="AD16" s="93"/>
      <c r="AE16" s="93" t="e">
        <f>VLOOKUP(B16,Lookup!$B$223:$D$254,2,FALSE)</f>
        <v>#N/A</v>
      </c>
      <c r="AF16" s="86"/>
    </row>
    <row r="17" spans="1:33" s="50" customFormat="1" ht="63.75" customHeight="1" x14ac:dyDescent="0.25">
      <c r="A17" s="100"/>
      <c r="B17" s="160" t="s">
        <v>113</v>
      </c>
      <c r="C17" s="161"/>
      <c r="D17" s="161"/>
      <c r="E17" s="161"/>
      <c r="F17" s="161"/>
      <c r="G17" s="162"/>
      <c r="H17" s="40" t="s">
        <v>113</v>
      </c>
      <c r="I17" s="40"/>
      <c r="J17" s="45"/>
      <c r="K17" s="62"/>
      <c r="L17" s="62"/>
      <c r="M17" s="62"/>
      <c r="N17" s="46" t="s">
        <v>20</v>
      </c>
      <c r="O17" s="47">
        <v>0</v>
      </c>
      <c r="P17" s="48">
        <f>IF(ISNA(IF(N17="Yes",VLOOKUP(H17,Lookup!$L$2:$Q$45,4,FALSE),VLOOKUP(H17,Lookup!$L$2:$Q$45,2,FALSE))),0,IF(N17="Yes",VLOOKUP(H17,Lookup!$L$2:$Q$45,4,FALSE),VLOOKUP(H17,Lookup!$L$2:$Q$45,2,FALSE)))</f>
        <v>0</v>
      </c>
      <c r="Q17" s="48">
        <f>IF(ISNA(VLOOKUP(H17,Lookup!$L$2:$Q$45,3,FALSE)),0,VLOOKUP(H17,Lookup!$L$2:$Q$45,3,FALSE))</f>
        <v>0</v>
      </c>
      <c r="R17" s="48">
        <f>IF(ISNA(IF(N17="Yes",VLOOKUP(H17,Lookup!$L$2:$Q$45,5,FALSE),0)),0,IF(N17="Yes",VLOOKUP(H17,Lookup!$L$2:$Q$45,5,FALSE),0))</f>
        <v>0</v>
      </c>
      <c r="S17" s="49">
        <f t="shared" si="0"/>
        <v>0</v>
      </c>
      <c r="T17" s="64" t="e">
        <f>IF(#REF! = "Yes",P17,0)</f>
        <v>#REF!</v>
      </c>
      <c r="U17" s="92"/>
      <c r="V17" s="92" t="str">
        <f>VLOOKUP(B17,Lookup!$B$437:$D$468,2,FALSE)</f>
        <v>ClickHere</v>
      </c>
      <c r="W17" s="93"/>
      <c r="X17" s="93"/>
      <c r="Y17" s="93"/>
      <c r="Z17" s="93"/>
      <c r="AA17" s="93"/>
      <c r="AB17" s="93"/>
      <c r="AC17" s="93"/>
      <c r="AD17" s="93"/>
      <c r="AE17" s="93" t="e">
        <f>VLOOKUP(B17,Lookup!$B$223:$D$254,2,FALSE)</f>
        <v>#N/A</v>
      </c>
      <c r="AF17" s="86"/>
    </row>
    <row r="18" spans="1:33" s="50" customFormat="1" ht="63.75" customHeight="1" x14ac:dyDescent="0.25">
      <c r="A18" s="100"/>
      <c r="B18" s="160" t="s">
        <v>113</v>
      </c>
      <c r="C18" s="161"/>
      <c r="D18" s="161"/>
      <c r="E18" s="161"/>
      <c r="F18" s="161"/>
      <c r="G18" s="162"/>
      <c r="H18" s="40" t="s">
        <v>113</v>
      </c>
      <c r="I18" s="40"/>
      <c r="J18" s="45"/>
      <c r="K18" s="62"/>
      <c r="L18" s="62"/>
      <c r="M18" s="62"/>
      <c r="N18" s="46" t="s">
        <v>20</v>
      </c>
      <c r="O18" s="47">
        <v>0</v>
      </c>
      <c r="P18" s="48">
        <f>IF(ISNA(IF(N18="Yes",VLOOKUP(H18,Lookup!$L$2:$Q$45,4,FALSE),VLOOKUP(H18,Lookup!$L$2:$Q$45,2,FALSE))),0,IF(N18="Yes",VLOOKUP(H18,Lookup!$L$2:$Q$45,4,FALSE),VLOOKUP(H18,Lookup!$L$2:$Q$45,2,FALSE)))</f>
        <v>0</v>
      </c>
      <c r="Q18" s="48">
        <f>IF(ISNA(VLOOKUP(H18,Lookup!$L$2:$Q$45,3,FALSE)),0,VLOOKUP(H18,Lookup!$L$2:$Q$45,3,FALSE))</f>
        <v>0</v>
      </c>
      <c r="R18" s="48">
        <f>IF(ISNA(IF(N18="Yes",VLOOKUP(H18,Lookup!$L$2:$Q$45,5,FALSE),0)),0,IF(N18="Yes",VLOOKUP(H18,Lookup!$L$2:$Q$45,5,FALSE),0))</f>
        <v>0</v>
      </c>
      <c r="S18" s="49">
        <f t="shared" si="0"/>
        <v>0</v>
      </c>
      <c r="T18" s="64" t="e">
        <f>IF(#REF! = "Yes",P18,0)</f>
        <v>#REF!</v>
      </c>
      <c r="U18" s="92"/>
      <c r="V18" s="92" t="str">
        <f>VLOOKUP(B18,Lookup!$B$437:$D$468,2,FALSE)</f>
        <v>ClickHere</v>
      </c>
      <c r="W18" s="93"/>
      <c r="X18" s="93"/>
      <c r="Y18" s="93"/>
      <c r="Z18" s="93"/>
      <c r="AA18" s="93"/>
      <c r="AB18" s="93"/>
      <c r="AC18" s="93"/>
      <c r="AD18" s="93"/>
      <c r="AE18" s="93" t="e">
        <f>VLOOKUP(B18,Lookup!$B$223:$D$254,2,FALSE)</f>
        <v>#N/A</v>
      </c>
      <c r="AF18" s="86"/>
    </row>
    <row r="19" spans="1:33" s="50" customFormat="1" ht="63.75" customHeight="1" x14ac:dyDescent="0.25">
      <c r="A19" s="100"/>
      <c r="B19" s="160" t="s">
        <v>113</v>
      </c>
      <c r="C19" s="161"/>
      <c r="D19" s="161"/>
      <c r="E19" s="161"/>
      <c r="F19" s="161"/>
      <c r="G19" s="162"/>
      <c r="H19" s="40" t="s">
        <v>113</v>
      </c>
      <c r="I19" s="40"/>
      <c r="J19" s="45"/>
      <c r="K19" s="62"/>
      <c r="L19" s="62"/>
      <c r="M19" s="62"/>
      <c r="N19" s="46" t="s">
        <v>20</v>
      </c>
      <c r="O19" s="47">
        <v>0</v>
      </c>
      <c r="P19" s="48">
        <f>IF(ISNA(IF(N19="Yes",VLOOKUP(H19,Lookup!$L$2:$Q$45,4,FALSE),VLOOKUP(H19,Lookup!$L$2:$Q$45,2,FALSE))),0,IF(N19="Yes",VLOOKUP(H19,Lookup!$L$2:$Q$45,4,FALSE),VLOOKUP(H19,Lookup!$L$2:$Q$45,2,FALSE)))</f>
        <v>0</v>
      </c>
      <c r="Q19" s="48">
        <f>IF(ISNA(VLOOKUP(H19,Lookup!$L$2:$Q$45,3,FALSE)),0,VLOOKUP(H19,Lookup!$L$2:$Q$45,3,FALSE))</f>
        <v>0</v>
      </c>
      <c r="R19" s="48">
        <f>IF(ISNA(IF(N19="Yes",VLOOKUP(H19,Lookup!$L$2:$Q$45,5,FALSE),0)),0,IF(N19="Yes",VLOOKUP(H19,Lookup!$L$2:$Q$45,5,FALSE),0))</f>
        <v>0</v>
      </c>
      <c r="S19" s="49">
        <f t="shared" si="0"/>
        <v>0</v>
      </c>
      <c r="T19" s="64" t="e">
        <f>IF(#REF! = "Yes",P19,0)</f>
        <v>#REF!</v>
      </c>
      <c r="U19" s="92"/>
      <c r="V19" s="92" t="str">
        <f>VLOOKUP(B19,Lookup!$B$437:$D$468,2,FALSE)</f>
        <v>ClickHere</v>
      </c>
      <c r="W19" s="93"/>
      <c r="X19" s="93"/>
      <c r="Y19" s="93"/>
      <c r="Z19" s="93"/>
      <c r="AA19" s="93"/>
      <c r="AB19" s="93"/>
      <c r="AC19" s="93"/>
      <c r="AD19" s="93"/>
      <c r="AE19" s="93" t="e">
        <f>VLOOKUP(B19,Lookup!$B$223:$D$254,2,FALSE)</f>
        <v>#N/A</v>
      </c>
      <c r="AF19" s="86"/>
    </row>
    <row r="20" spans="1:33" s="50" customFormat="1" ht="63.75" customHeight="1" x14ac:dyDescent="0.25">
      <c r="A20" s="100"/>
      <c r="B20" s="160" t="s">
        <v>113</v>
      </c>
      <c r="C20" s="161"/>
      <c r="D20" s="161"/>
      <c r="E20" s="161"/>
      <c r="F20" s="161"/>
      <c r="G20" s="162"/>
      <c r="H20" s="40" t="s">
        <v>113</v>
      </c>
      <c r="I20" s="40"/>
      <c r="J20" s="45"/>
      <c r="K20" s="62"/>
      <c r="L20" s="62"/>
      <c r="M20" s="62"/>
      <c r="N20" s="46" t="s">
        <v>20</v>
      </c>
      <c r="O20" s="47">
        <v>0</v>
      </c>
      <c r="P20" s="48">
        <f>IF(ISNA(IF(N20="Yes",VLOOKUP(H20,Lookup!$L$2:$Q$45,4,FALSE),VLOOKUP(H20,Lookup!$L$2:$Q$45,2,FALSE))),0,IF(N20="Yes",VLOOKUP(H20,Lookup!$L$2:$Q$45,4,FALSE),VLOOKUP(H20,Lookup!$L$2:$Q$45,2,FALSE)))</f>
        <v>0</v>
      </c>
      <c r="Q20" s="48">
        <f>IF(ISNA(VLOOKUP(H20,Lookup!$L$2:$Q$45,3,FALSE)),0,VLOOKUP(H20,Lookup!$L$2:$Q$45,3,FALSE))</f>
        <v>0</v>
      </c>
      <c r="R20" s="48">
        <f>IF(ISNA(IF(N20="Yes",VLOOKUP(H20,Lookup!$L$2:$Q$45,5,FALSE),0)),0,IF(N20="Yes",VLOOKUP(H20,Lookup!$L$2:$Q$45,5,FALSE),0))</f>
        <v>0</v>
      </c>
      <c r="S20" s="49">
        <f t="shared" si="0"/>
        <v>0</v>
      </c>
      <c r="T20" s="64" t="e">
        <f>IF(#REF! = "Yes",P20,0)</f>
        <v>#REF!</v>
      </c>
      <c r="U20" s="92"/>
      <c r="V20" s="92" t="str">
        <f>VLOOKUP(B20,Lookup!$B$437:$D$468,2,FALSE)</f>
        <v>ClickHere</v>
      </c>
      <c r="W20" s="93"/>
      <c r="X20" s="93"/>
      <c r="Y20" s="93"/>
      <c r="Z20" s="93"/>
      <c r="AA20" s="93"/>
      <c r="AB20" s="93"/>
      <c r="AC20" s="93"/>
      <c r="AD20" s="93"/>
      <c r="AE20" s="93" t="e">
        <f>VLOOKUP(B20,Lookup!$B$223:$D$254,2,FALSE)</f>
        <v>#N/A</v>
      </c>
      <c r="AF20" s="86"/>
    </row>
    <row r="21" spans="1:33" s="50" customFormat="1" ht="63.75" customHeight="1" x14ac:dyDescent="0.25">
      <c r="A21" s="100"/>
      <c r="B21" s="160" t="s">
        <v>113</v>
      </c>
      <c r="C21" s="161"/>
      <c r="D21" s="161"/>
      <c r="E21" s="161"/>
      <c r="F21" s="161"/>
      <c r="G21" s="162"/>
      <c r="H21" s="40" t="s">
        <v>113</v>
      </c>
      <c r="I21" s="40"/>
      <c r="J21" s="45"/>
      <c r="K21" s="62"/>
      <c r="L21" s="62"/>
      <c r="M21" s="62"/>
      <c r="N21" s="46" t="s">
        <v>20</v>
      </c>
      <c r="O21" s="47">
        <v>0</v>
      </c>
      <c r="P21" s="48">
        <f>IF(ISNA(IF(N21="Yes",VLOOKUP(H21,Lookup!$L$2:$Q$45,4,FALSE),VLOOKUP(H21,Lookup!$L$2:$Q$45,2,FALSE))),0,IF(N21="Yes",VLOOKUP(H21,Lookup!$L$2:$Q$45,4,FALSE),VLOOKUP(H21,Lookup!$L$2:$Q$45,2,FALSE)))</f>
        <v>0</v>
      </c>
      <c r="Q21" s="48">
        <f>IF(ISNA(VLOOKUP(H21,Lookup!$L$2:$Q$45,3,FALSE)),0,VLOOKUP(H21,Lookup!$L$2:$Q$45,3,FALSE))</f>
        <v>0</v>
      </c>
      <c r="R21" s="48">
        <f>IF(ISNA(IF(N21="Yes",VLOOKUP(H21,Lookup!$L$2:$Q$45,5,FALSE),0)),0,IF(N21="Yes",VLOOKUP(H21,Lookup!$L$2:$Q$45,5,FALSE),0))</f>
        <v>0</v>
      </c>
      <c r="S21" s="49">
        <f t="shared" si="0"/>
        <v>0</v>
      </c>
      <c r="T21" s="64" t="e">
        <f>IF(#REF! = "Yes",P21,0)</f>
        <v>#REF!</v>
      </c>
      <c r="U21" s="92"/>
      <c r="V21" s="92" t="str">
        <f>VLOOKUP(B21,Lookup!$B$437:$D$468,2,FALSE)</f>
        <v>ClickHere</v>
      </c>
      <c r="W21" s="93"/>
      <c r="X21" s="93"/>
      <c r="Y21" s="93"/>
      <c r="Z21" s="93"/>
      <c r="AA21" s="93"/>
      <c r="AB21" s="93"/>
      <c r="AC21" s="93"/>
      <c r="AD21" s="93"/>
      <c r="AE21" s="93" t="e">
        <f>VLOOKUP(B21,Lookup!$B$223:$D$254,2,FALSE)</f>
        <v>#N/A</v>
      </c>
      <c r="AF21" s="86"/>
    </row>
    <row r="22" spans="1:33" s="50" customFormat="1" ht="63.75" customHeight="1" x14ac:dyDescent="0.25">
      <c r="A22" s="100"/>
      <c r="B22" s="160" t="s">
        <v>113</v>
      </c>
      <c r="C22" s="161"/>
      <c r="D22" s="161"/>
      <c r="E22" s="161"/>
      <c r="F22" s="161"/>
      <c r="G22" s="162"/>
      <c r="H22" s="40" t="s">
        <v>113</v>
      </c>
      <c r="I22" s="40"/>
      <c r="J22" s="45"/>
      <c r="K22" s="62"/>
      <c r="L22" s="62"/>
      <c r="M22" s="62"/>
      <c r="N22" s="46" t="s">
        <v>20</v>
      </c>
      <c r="O22" s="47">
        <v>0</v>
      </c>
      <c r="P22" s="48">
        <f>IF(ISNA(IF(N22="Yes",VLOOKUP(H22,Lookup!$L$2:$Q$45,4,FALSE),VLOOKUP(H22,Lookup!$L$2:$Q$45,2,FALSE))),0,IF(N22="Yes",VLOOKUP(H22,Lookup!$L$2:$Q$45,4,FALSE),VLOOKUP(H22,Lookup!$L$2:$Q$45,2,FALSE)))</f>
        <v>0</v>
      </c>
      <c r="Q22" s="48">
        <f>IF(ISNA(VLOOKUP(H22,Lookup!$L$2:$Q$45,3,FALSE)),0,VLOOKUP(H22,Lookup!$L$2:$Q$45,3,FALSE))</f>
        <v>0</v>
      </c>
      <c r="R22" s="48">
        <f>IF(ISNA(IF(N22="Yes",VLOOKUP(H22,Lookup!$L$2:$Q$45,5,FALSE),0)),0,IF(N22="Yes",VLOOKUP(H22,Lookup!$L$2:$Q$45,5,FALSE),0))</f>
        <v>0</v>
      </c>
      <c r="S22" s="49">
        <f t="shared" si="0"/>
        <v>0</v>
      </c>
      <c r="T22" s="64" t="e">
        <f>IF(#REF! = "Yes",P22,0)</f>
        <v>#REF!</v>
      </c>
      <c r="U22" s="92"/>
      <c r="V22" s="92" t="str">
        <f>VLOOKUP(B22,Lookup!$B$437:$D$468,2,FALSE)</f>
        <v>ClickHere</v>
      </c>
      <c r="W22" s="93"/>
      <c r="X22" s="93"/>
      <c r="Y22" s="93"/>
      <c r="Z22" s="93"/>
      <c r="AA22" s="93"/>
      <c r="AB22" s="93"/>
      <c r="AC22" s="93"/>
      <c r="AD22" s="93"/>
      <c r="AE22" s="93" t="e">
        <f>VLOOKUP(B22,Lookup!$B$223:$D$254,2,FALSE)</f>
        <v>#N/A</v>
      </c>
      <c r="AF22" s="86"/>
    </row>
    <row r="23" spans="1:33" s="50" customFormat="1" ht="63.75" customHeight="1" x14ac:dyDescent="0.25">
      <c r="A23" s="100"/>
      <c r="B23" s="160" t="s">
        <v>113</v>
      </c>
      <c r="C23" s="161"/>
      <c r="D23" s="161"/>
      <c r="E23" s="161"/>
      <c r="F23" s="161"/>
      <c r="G23" s="162"/>
      <c r="H23" s="40" t="s">
        <v>113</v>
      </c>
      <c r="I23" s="40"/>
      <c r="J23" s="45"/>
      <c r="K23" s="62"/>
      <c r="L23" s="62"/>
      <c r="M23" s="62"/>
      <c r="N23" s="46" t="s">
        <v>20</v>
      </c>
      <c r="O23" s="47">
        <v>0</v>
      </c>
      <c r="P23" s="48">
        <f>IF(ISNA(IF(N23="Yes",VLOOKUP(H23,Lookup!$L$2:$Q$45,4,FALSE),VLOOKUP(H23,Lookup!$L$2:$Q$45,2,FALSE))),0,IF(N23="Yes",VLOOKUP(H23,Lookup!$L$2:$Q$45,4,FALSE),VLOOKUP(H23,Lookup!$L$2:$Q$45,2,FALSE)))</f>
        <v>0</v>
      </c>
      <c r="Q23" s="48">
        <f>IF(ISNA(VLOOKUP(H23,Lookup!$L$2:$Q$45,3,FALSE)),0,VLOOKUP(H23,Lookup!$L$2:$Q$45,3,FALSE))</f>
        <v>0</v>
      </c>
      <c r="R23" s="48">
        <f>IF(ISNA(IF(N23="Yes",VLOOKUP(H23,Lookup!$L$2:$Q$45,5,FALSE),0)),0,IF(N23="Yes",VLOOKUP(H23,Lookup!$L$2:$Q$45,5,FALSE),0))</f>
        <v>0</v>
      </c>
      <c r="S23" s="49">
        <f t="shared" si="0"/>
        <v>0</v>
      </c>
      <c r="T23" s="64" t="e">
        <f>IF(#REF! = "Yes",P23,0)</f>
        <v>#REF!</v>
      </c>
      <c r="U23" s="92"/>
      <c r="V23" s="92" t="str">
        <f>VLOOKUP(B23,Lookup!$B$437:$D$468,2,FALSE)</f>
        <v>ClickHere</v>
      </c>
      <c r="W23" s="93"/>
      <c r="X23" s="93"/>
      <c r="Y23" s="93"/>
      <c r="Z23" s="93"/>
      <c r="AA23" s="93"/>
      <c r="AB23" s="93"/>
      <c r="AC23" s="93"/>
      <c r="AD23" s="93"/>
      <c r="AE23" s="93" t="e">
        <f>VLOOKUP(B23,Lookup!$B$223:$D$254,2,FALSE)</f>
        <v>#N/A</v>
      </c>
      <c r="AF23" s="86"/>
    </row>
    <row r="24" spans="1:33" s="50" customFormat="1" ht="25.5" customHeight="1" thickBot="1" x14ac:dyDescent="0.3">
      <c r="A24" s="75"/>
      <c r="B24" s="76"/>
      <c r="C24" s="76"/>
      <c r="D24" s="76"/>
      <c r="E24" s="76"/>
      <c r="F24" s="76"/>
      <c r="G24" s="76"/>
      <c r="H24" s="76"/>
      <c r="I24" s="76"/>
      <c r="J24" s="73"/>
      <c r="K24" s="77"/>
      <c r="L24" s="77"/>
      <c r="M24" s="78"/>
      <c r="N24" s="79"/>
      <c r="O24" s="74"/>
      <c r="P24" s="74"/>
      <c r="Q24" s="74"/>
      <c r="R24" s="74"/>
      <c r="S24" s="80"/>
      <c r="T24" s="64"/>
      <c r="U24" s="92"/>
      <c r="V24" s="92"/>
      <c r="W24" s="93"/>
      <c r="X24" s="93"/>
      <c r="Y24" s="93"/>
      <c r="Z24" s="93"/>
      <c r="AA24" s="93"/>
      <c r="AB24" s="93"/>
      <c r="AC24" s="93"/>
      <c r="AD24" s="93"/>
      <c r="AE24" s="93"/>
      <c r="AF24" s="86"/>
    </row>
    <row r="25" spans="1:33" ht="25.5" customHeight="1" thickBot="1" x14ac:dyDescent="0.3">
      <c r="A25" s="3"/>
      <c r="B25" s="3"/>
      <c r="C25" s="3"/>
      <c r="D25" s="3"/>
      <c r="E25" s="3"/>
      <c r="F25" s="3"/>
      <c r="G25" s="3"/>
      <c r="H25" s="3"/>
      <c r="I25" s="3"/>
      <c r="J25" s="3"/>
      <c r="K25" s="3"/>
      <c r="L25" s="3"/>
      <c r="M25" s="83" t="s">
        <v>3</v>
      </c>
      <c r="N25" s="81"/>
      <c r="O25" s="82"/>
      <c r="P25" s="84">
        <f>SUM(P15:P23)</f>
        <v>0</v>
      </c>
      <c r="Q25" s="84">
        <f>SUM(Q15:Q23)</f>
        <v>0</v>
      </c>
      <c r="R25" s="84">
        <f>SUM(R15:R23)</f>
        <v>0</v>
      </c>
      <c r="S25" s="84">
        <f>SUM(S15:S23)</f>
        <v>0</v>
      </c>
      <c r="T25" s="66"/>
      <c r="U25" s="91"/>
      <c r="AF25" s="85"/>
      <c r="AG25"/>
    </row>
    <row r="26" spans="1:33" ht="31.5" customHeight="1" thickBot="1" x14ac:dyDescent="0.3">
      <c r="A26" s="197" t="s">
        <v>134</v>
      </c>
      <c r="B26" s="197"/>
      <c r="C26" s="197"/>
      <c r="D26" s="197"/>
      <c r="E26" s="197"/>
      <c r="F26" s="197"/>
      <c r="G26" s="197"/>
      <c r="H26" s="197"/>
      <c r="I26" s="197"/>
      <c r="J26" s="197"/>
      <c r="K26" s="3"/>
      <c r="L26" s="3"/>
      <c r="M26" s="51" t="s">
        <v>44</v>
      </c>
      <c r="N26" s="116"/>
      <c r="O26" s="54"/>
      <c r="P26" s="54">
        <f>SUM(P25+'Continuation Sheet 1 (Page 2)'!P27+'Continuation Sheet 2 (Page 3)'!P27+'Continuation Sheet 3 (Page 4)'!P27)</f>
        <v>0</v>
      </c>
      <c r="Q26" s="54">
        <f>SUM(Q25+'Continuation Sheet 1 (Page 2)'!Q27+'Continuation Sheet 2 (Page 3)'!Q27+'Continuation Sheet 3 (Page 4)'!Q27)</f>
        <v>0</v>
      </c>
      <c r="R26" s="54">
        <f>SUM(R25+'Continuation Sheet 1 (Page 2)'!R27+'Continuation Sheet 2 (Page 3)'!R27+'Continuation Sheet 3 (Page 4)'!R27)</f>
        <v>0</v>
      </c>
      <c r="S26" s="54">
        <f>SUM(S25+'Continuation Sheet 1 (Page 2)'!S27+'Continuation Sheet 2 (Page 3)'!S27+'Continuation Sheet 3 (Page 4)'!S27)</f>
        <v>0</v>
      </c>
      <c r="T26" s="66"/>
      <c r="U26" s="91"/>
      <c r="V26" s="91"/>
      <c r="AF26" s="85"/>
      <c r="AG26"/>
    </row>
    <row r="27" spans="1:33" ht="49.5" customHeight="1" thickBot="1" x14ac:dyDescent="0.3">
      <c r="A27" s="166" t="s">
        <v>64</v>
      </c>
      <c r="B27" s="166"/>
      <c r="C27" s="166"/>
      <c r="D27" s="166"/>
      <c r="E27" s="166"/>
      <c r="F27" s="166"/>
      <c r="G27" s="166"/>
      <c r="H27" s="166"/>
      <c r="I27" s="166"/>
      <c r="J27" s="166"/>
      <c r="K27" s="29"/>
      <c r="L27" s="3"/>
      <c r="M27" s="52" t="s">
        <v>1091</v>
      </c>
      <c r="N27" s="113"/>
      <c r="O27" s="113"/>
      <c r="P27" s="52">
        <f>P26</f>
        <v>0</v>
      </c>
      <c r="Q27" s="55"/>
      <c r="R27" s="55"/>
      <c r="S27" s="55"/>
      <c r="T27" s="68"/>
      <c r="AF27" s="85"/>
      <c r="AG27"/>
    </row>
    <row r="28" spans="1:33" ht="14.4" thickBot="1" x14ac:dyDescent="0.3">
      <c r="A28" s="50" t="s">
        <v>1170</v>
      </c>
      <c r="B28" s="50"/>
      <c r="C28" s="50"/>
      <c r="D28" s="50"/>
      <c r="E28" s="50"/>
      <c r="F28" s="50"/>
      <c r="G28" s="50"/>
      <c r="H28" s="50"/>
      <c r="I28" s="50"/>
      <c r="J28" s="50"/>
      <c r="K28" s="3"/>
      <c r="L28" s="3"/>
      <c r="M28" s="113"/>
      <c r="N28" s="114"/>
      <c r="O28" s="50"/>
      <c r="P28" s="80"/>
      <c r="Q28" s="55"/>
      <c r="R28" s="55"/>
      <c r="S28" s="55"/>
      <c r="T28" s="55"/>
      <c r="U28" s="94"/>
    </row>
    <row r="29" spans="1:33" ht="14.4" thickBot="1" x14ac:dyDescent="0.3">
      <c r="M29" s="50"/>
      <c r="O29" s="120" t="s">
        <v>1093</v>
      </c>
      <c r="P29" s="120" t="s">
        <v>1094</v>
      </c>
      <c r="Q29" s="2"/>
      <c r="R29" s="2"/>
      <c r="S29" s="2"/>
    </row>
    <row r="30" spans="1:33" ht="55.8" thickBot="1" x14ac:dyDescent="0.3">
      <c r="I30" s="17"/>
      <c r="M30" s="51" t="s">
        <v>1092</v>
      </c>
      <c r="N30" s="25"/>
      <c r="O30" s="115"/>
      <c r="P30" s="115"/>
      <c r="Q30" s="2"/>
      <c r="R30" s="2"/>
      <c r="S30" s="2"/>
    </row>
    <row r="31" spans="1:33" x14ac:dyDescent="0.25">
      <c r="L31" s="1"/>
      <c r="M31" s="2"/>
      <c r="N31" s="2"/>
      <c r="O31" s="2"/>
    </row>
    <row r="32" spans="1:33" ht="13.8" x14ac:dyDescent="0.25">
      <c r="A32" s="53" t="s">
        <v>93</v>
      </c>
      <c r="N32" s="202"/>
      <c r="O32" s="202"/>
      <c r="P32" s="202"/>
    </row>
    <row r="33" spans="1:41" ht="13.8" thickBot="1" x14ac:dyDescent="0.3">
      <c r="K33" s="21"/>
      <c r="N33" s="6"/>
      <c r="O33" s="6"/>
      <c r="P33" s="1"/>
    </row>
    <row r="34" spans="1:41" ht="19.5" customHeight="1" x14ac:dyDescent="0.25">
      <c r="A34" s="168" t="s">
        <v>123</v>
      </c>
      <c r="B34" s="147"/>
      <c r="C34" s="148"/>
      <c r="D34" s="148"/>
      <c r="E34" s="148"/>
      <c r="F34" s="148"/>
      <c r="G34" s="148"/>
      <c r="H34" s="148"/>
      <c r="I34" s="149"/>
      <c r="J34" s="31"/>
      <c r="K34" s="22"/>
      <c r="L34" s="212" t="s">
        <v>99</v>
      </c>
      <c r="M34" s="198" t="s">
        <v>124</v>
      </c>
      <c r="N34" s="199"/>
      <c r="O34" s="203" t="s">
        <v>106</v>
      </c>
      <c r="P34" s="187"/>
      <c r="Q34" s="188"/>
      <c r="R34" s="188"/>
      <c r="S34" s="188"/>
      <c r="T34" s="189"/>
      <c r="U34" s="95"/>
    </row>
    <row r="35" spans="1:41" ht="20.25" customHeight="1" thickBot="1" x14ac:dyDescent="0.3">
      <c r="A35" s="169"/>
      <c r="B35" s="150"/>
      <c r="C35" s="151"/>
      <c r="D35" s="151"/>
      <c r="E35" s="151"/>
      <c r="F35" s="151"/>
      <c r="G35" s="151"/>
      <c r="H35" s="151"/>
      <c r="I35" s="152"/>
      <c r="J35" s="31"/>
      <c r="K35" s="22"/>
      <c r="L35" s="213"/>
      <c r="M35" s="200"/>
      <c r="N35" s="201"/>
      <c r="O35" s="204"/>
      <c r="P35" s="190"/>
      <c r="Q35" s="191"/>
      <c r="R35" s="191"/>
      <c r="S35" s="191"/>
      <c r="T35" s="192"/>
      <c r="U35" s="95"/>
    </row>
    <row r="36" spans="1:41" ht="18.75" customHeight="1" thickBot="1" x14ac:dyDescent="0.3"/>
    <row r="37" spans="1:41" ht="18.75" customHeight="1" x14ac:dyDescent="0.25">
      <c r="A37" s="184"/>
      <c r="B37" s="184"/>
      <c r="C37" s="184"/>
      <c r="D37" s="184"/>
      <c r="K37" s="23"/>
      <c r="L37" s="168" t="s">
        <v>94</v>
      </c>
      <c r="M37" s="167"/>
      <c r="N37" s="149"/>
      <c r="O37" s="14"/>
      <c r="Q37" s="121" t="s">
        <v>101</v>
      </c>
      <c r="R37" s="122"/>
      <c r="S37" s="41"/>
      <c r="T37" s="41"/>
    </row>
    <row r="38" spans="1:41" ht="11.25" customHeight="1" thickBot="1" x14ac:dyDescent="0.3">
      <c r="A38" s="5"/>
      <c r="B38" s="5"/>
      <c r="C38" s="5"/>
      <c r="D38" s="5"/>
      <c r="K38" s="23"/>
      <c r="L38" s="169"/>
      <c r="M38" s="150"/>
      <c r="N38" s="152"/>
      <c r="O38" s="14"/>
      <c r="Q38" s="123"/>
      <c r="R38" s="124"/>
      <c r="S38" s="41"/>
      <c r="T38" s="41"/>
    </row>
    <row r="39" spans="1:41" ht="15" hidden="1" customHeight="1" x14ac:dyDescent="0.25">
      <c r="A39" s="141" t="s">
        <v>109</v>
      </c>
      <c r="B39" s="142"/>
      <c r="C39" s="142"/>
      <c r="D39" s="143"/>
      <c r="E39" s="153"/>
      <c r="F39" s="154"/>
      <c r="G39" s="154"/>
      <c r="H39" s="155"/>
      <c r="I39" s="30"/>
      <c r="J39" s="30"/>
    </row>
    <row r="40" spans="1:41" ht="15" hidden="1" customHeight="1" thickBot="1" x14ac:dyDescent="0.3">
      <c r="A40" s="144"/>
      <c r="B40" s="145"/>
      <c r="C40" s="145"/>
      <c r="D40" s="146"/>
      <c r="E40" s="156"/>
      <c r="F40" s="157"/>
      <c r="G40" s="157"/>
      <c r="H40" s="158"/>
      <c r="I40" s="30"/>
      <c r="J40" s="30"/>
      <c r="T40" s="17"/>
    </row>
    <row r="42" spans="1:41" ht="27.6" hidden="1" x14ac:dyDescent="0.45">
      <c r="AN42" s="35"/>
      <c r="AO42" s="35"/>
    </row>
    <row r="43" spans="1:41" ht="27.6" hidden="1" x14ac:dyDescent="0.45">
      <c r="AN43" s="36"/>
      <c r="AO43" s="35"/>
    </row>
    <row r="44" spans="1:41" ht="27.6" hidden="1" x14ac:dyDescent="0.45">
      <c r="AG44" s="66" t="s">
        <v>113</v>
      </c>
      <c r="AN44" s="35"/>
      <c r="AO44" s="35"/>
    </row>
    <row r="45" spans="1:41" ht="27.6" hidden="1" x14ac:dyDescent="0.45">
      <c r="AG45" s="63" t="s">
        <v>66</v>
      </c>
      <c r="AN45" s="35"/>
      <c r="AO45" s="35"/>
    </row>
    <row r="46" spans="1:41" ht="27.6" hidden="1" x14ac:dyDescent="0.45">
      <c r="AG46" s="63" t="s">
        <v>65</v>
      </c>
      <c r="AN46" s="35"/>
      <c r="AO46" s="35"/>
    </row>
    <row r="47" spans="1:41" ht="27.6" hidden="1" x14ac:dyDescent="0.45">
      <c r="AG47" s="63" t="s">
        <v>67</v>
      </c>
      <c r="AN47" s="35"/>
      <c r="AO47" s="35"/>
    </row>
    <row r="48" spans="1:41" ht="27.6" hidden="1" x14ac:dyDescent="0.45">
      <c r="AG48" s="63" t="s">
        <v>68</v>
      </c>
      <c r="AN48" s="35"/>
      <c r="AO48" s="35"/>
    </row>
    <row r="49" spans="33:41" ht="27.6" hidden="1" x14ac:dyDescent="0.45">
      <c r="AG49" s="63" t="s">
        <v>69</v>
      </c>
      <c r="AN49" s="35"/>
      <c r="AO49" s="35"/>
    </row>
    <row r="50" spans="33:41" ht="27.6" hidden="1" x14ac:dyDescent="0.45">
      <c r="AG50" s="66" t="s">
        <v>11</v>
      </c>
      <c r="AN50" s="35"/>
      <c r="AO50" s="35"/>
    </row>
    <row r="51" spans="33:41" ht="27.6" hidden="1" x14ac:dyDescent="0.45">
      <c r="AG51" s="66" t="s">
        <v>12</v>
      </c>
      <c r="AN51" s="35"/>
      <c r="AO51" s="35"/>
    </row>
    <row r="52" spans="33:41" ht="27.6" hidden="1" x14ac:dyDescent="0.45">
      <c r="AG52" s="66" t="s">
        <v>13</v>
      </c>
      <c r="AN52" s="35"/>
      <c r="AO52" s="35"/>
    </row>
    <row r="53" spans="33:41" ht="27.6" hidden="1" x14ac:dyDescent="0.45">
      <c r="AG53" s="66" t="s">
        <v>14</v>
      </c>
      <c r="AN53" s="35"/>
      <c r="AO53" s="35"/>
    </row>
    <row r="54" spans="33:41" ht="27.6" hidden="1" x14ac:dyDescent="0.45">
      <c r="AG54" s="66" t="s">
        <v>15</v>
      </c>
      <c r="AN54" s="35"/>
      <c r="AO54" s="35"/>
    </row>
    <row r="55" spans="33:41" ht="27.6" hidden="1" x14ac:dyDescent="0.45">
      <c r="AG55" s="66" t="s">
        <v>16</v>
      </c>
      <c r="AN55" s="35"/>
      <c r="AO55" s="35"/>
    </row>
    <row r="56" spans="33:41" ht="27.6" hidden="1" x14ac:dyDescent="0.45">
      <c r="AG56" s="66" t="s">
        <v>17</v>
      </c>
      <c r="AN56" s="35"/>
      <c r="AO56" s="35"/>
    </row>
    <row r="57" spans="33:41" ht="27.6" hidden="1" x14ac:dyDescent="0.45">
      <c r="AG57" s="66" t="s">
        <v>115</v>
      </c>
      <c r="AN57" s="35"/>
      <c r="AO57" s="35"/>
    </row>
    <row r="58" spans="33:41" ht="27.6" hidden="1" x14ac:dyDescent="0.45">
      <c r="AG58" s="66" t="s">
        <v>18</v>
      </c>
      <c r="AN58" s="35"/>
      <c r="AO58" s="35"/>
    </row>
    <row r="59" spans="33:41" ht="27.6" hidden="1" x14ac:dyDescent="0.45">
      <c r="AG59" s="66" t="s">
        <v>116</v>
      </c>
      <c r="AN59" s="35"/>
      <c r="AO59" s="35"/>
    </row>
    <row r="60" spans="33:41" ht="27.6" hidden="1" x14ac:dyDescent="0.45">
      <c r="AG60" s="66" t="s">
        <v>88</v>
      </c>
      <c r="AN60" s="35"/>
      <c r="AO60" s="35"/>
    </row>
    <row r="61" spans="33:41" ht="27.6" hidden="1" x14ac:dyDescent="0.45">
      <c r="AN61" s="35"/>
      <c r="AO61" s="35"/>
    </row>
    <row r="62" spans="33:41" ht="27.6" hidden="1" x14ac:dyDescent="0.45">
      <c r="AN62" s="35"/>
      <c r="AO62" s="35"/>
    </row>
    <row r="63" spans="33:41" ht="27.6" hidden="1" x14ac:dyDescent="0.45">
      <c r="AN63" s="35"/>
      <c r="AO63" s="35"/>
    </row>
    <row r="64" spans="33:41" ht="27.6" hidden="1" x14ac:dyDescent="0.45">
      <c r="AN64" s="35"/>
      <c r="AO64" s="35"/>
    </row>
    <row r="65" spans="40:41" ht="27.6" hidden="1" x14ac:dyDescent="0.45">
      <c r="AN65" s="35"/>
      <c r="AO65" s="35"/>
    </row>
    <row r="66" spans="40:41" ht="27.6" hidden="1" x14ac:dyDescent="0.45">
      <c r="AN66" s="35"/>
      <c r="AO66" s="35"/>
    </row>
    <row r="67" spans="40:41" ht="27.6" hidden="1" x14ac:dyDescent="0.45">
      <c r="AN67" s="35"/>
      <c r="AO67" s="35"/>
    </row>
    <row r="68" spans="40:41" ht="27.6" hidden="1" x14ac:dyDescent="0.45">
      <c r="AN68" s="35"/>
      <c r="AO68" s="35"/>
    </row>
    <row r="69" spans="40:41" ht="27.6" hidden="1" x14ac:dyDescent="0.45">
      <c r="AN69" s="35"/>
      <c r="AO69" s="35"/>
    </row>
    <row r="70" spans="40:41" ht="27.6" hidden="1" x14ac:dyDescent="0.45">
      <c r="AN70" s="35"/>
      <c r="AO70" s="35"/>
    </row>
    <row r="71" spans="40:41" ht="27.6" hidden="1" x14ac:dyDescent="0.45">
      <c r="AN71" s="35"/>
      <c r="AO71" s="35"/>
    </row>
    <row r="72" spans="40:41" ht="27.6" hidden="1" x14ac:dyDescent="0.45">
      <c r="AN72" s="35"/>
      <c r="AO72" s="35"/>
    </row>
    <row r="73" spans="40:41" ht="27.6" hidden="1" x14ac:dyDescent="0.45">
      <c r="AN73" s="35"/>
      <c r="AO73" s="35"/>
    </row>
    <row r="74" spans="40:41" ht="27.6" hidden="1" x14ac:dyDescent="0.45">
      <c r="AN74" s="35"/>
      <c r="AO74" s="35"/>
    </row>
    <row r="75" spans="40:41" ht="27.6" hidden="1" x14ac:dyDescent="0.45">
      <c r="AN75" s="35"/>
      <c r="AO75" s="35"/>
    </row>
    <row r="76" spans="40:41" ht="27.6" hidden="1" x14ac:dyDescent="0.45">
      <c r="AN76" s="35"/>
      <c r="AO76" s="35"/>
    </row>
    <row r="77" spans="40:41" ht="27.6" hidden="1" x14ac:dyDescent="0.45">
      <c r="AN77" s="35"/>
      <c r="AO77" s="35"/>
    </row>
    <row r="78" spans="40:41" ht="27.6" hidden="1" x14ac:dyDescent="0.45">
      <c r="AN78" s="35"/>
      <c r="AO78" s="35"/>
    </row>
    <row r="79" spans="40:41" ht="27.6" hidden="1" x14ac:dyDescent="0.45">
      <c r="AN79" s="35"/>
      <c r="AO79" s="35"/>
    </row>
    <row r="80" spans="40:41" ht="27.6" hidden="1" x14ac:dyDescent="0.45">
      <c r="AN80" s="35"/>
      <c r="AO80" s="35"/>
    </row>
    <row r="81" spans="40:41" ht="27.6" hidden="1" x14ac:dyDescent="0.45">
      <c r="AN81" s="35"/>
      <c r="AO81" s="35"/>
    </row>
    <row r="82" spans="40:41" ht="27.6" hidden="1" x14ac:dyDescent="0.45">
      <c r="AN82" s="35"/>
      <c r="AO82" s="35"/>
    </row>
    <row r="83" spans="40:41" ht="27.6" hidden="1" x14ac:dyDescent="0.45">
      <c r="AN83" s="35"/>
      <c r="AO83" s="35"/>
    </row>
    <row r="84" spans="40:41" ht="27.6" hidden="1" x14ac:dyDescent="0.45">
      <c r="AN84" s="35"/>
      <c r="AO84" s="35"/>
    </row>
    <row r="85" spans="40:41" ht="27.6" hidden="1" x14ac:dyDescent="0.45">
      <c r="AN85" s="35"/>
      <c r="AO85" s="35"/>
    </row>
    <row r="86" spans="40:41" ht="27.6" hidden="1" x14ac:dyDescent="0.45">
      <c r="AN86" s="35"/>
      <c r="AO86" s="35"/>
    </row>
    <row r="87" spans="40:41" ht="27.6" hidden="1" x14ac:dyDescent="0.45">
      <c r="AN87" s="35"/>
      <c r="AO87" s="35"/>
    </row>
    <row r="88" spans="40:41" ht="27.6" hidden="1" x14ac:dyDescent="0.45">
      <c r="AN88" s="35"/>
      <c r="AO88" s="35"/>
    </row>
    <row r="89" spans="40:41" ht="27.6" hidden="1" x14ac:dyDescent="0.45">
      <c r="AN89" s="35"/>
      <c r="AO89" s="35"/>
    </row>
    <row r="90" spans="40:41" ht="27.6" hidden="1" x14ac:dyDescent="0.45">
      <c r="AN90" s="35"/>
      <c r="AO90" s="35"/>
    </row>
    <row r="91" spans="40:41" ht="27.6" hidden="1" x14ac:dyDescent="0.45">
      <c r="AN91" s="35"/>
      <c r="AO91" s="35"/>
    </row>
    <row r="92" spans="40:41" ht="27.6" hidden="1" x14ac:dyDescent="0.45">
      <c r="AN92" s="35"/>
      <c r="AO92" s="35"/>
    </row>
    <row r="93" spans="40:41" ht="27.6" hidden="1" x14ac:dyDescent="0.45">
      <c r="AN93" s="35"/>
      <c r="AO93" s="35"/>
    </row>
    <row r="94" spans="40:41" ht="27.6" hidden="1" x14ac:dyDescent="0.45">
      <c r="AN94" s="35"/>
      <c r="AO94" s="35"/>
    </row>
    <row r="95" spans="40:41" ht="27.6" hidden="1" x14ac:dyDescent="0.45">
      <c r="AN95" s="35"/>
      <c r="AO95" s="35"/>
    </row>
    <row r="96" spans="40:41" ht="27.6" hidden="1" x14ac:dyDescent="0.45">
      <c r="AN96" s="35"/>
      <c r="AO96" s="35"/>
    </row>
    <row r="97" spans="40:41" ht="27.6" hidden="1" x14ac:dyDescent="0.45">
      <c r="AN97" s="35"/>
      <c r="AO97" s="35"/>
    </row>
    <row r="98" spans="40:41" ht="27.6" hidden="1" x14ac:dyDescent="0.45">
      <c r="AN98" s="35"/>
      <c r="AO98" s="35"/>
    </row>
    <row r="99" spans="40:41" ht="27.6" hidden="1" x14ac:dyDescent="0.45">
      <c r="AN99" s="35"/>
      <c r="AO99" s="35"/>
    </row>
    <row r="100" spans="40:41" ht="27.6" hidden="1" x14ac:dyDescent="0.45">
      <c r="AN100" s="35"/>
      <c r="AO100" s="35"/>
    </row>
    <row r="101" spans="40:41" ht="27.6" hidden="1" x14ac:dyDescent="0.45">
      <c r="AN101" s="35"/>
      <c r="AO101" s="35"/>
    </row>
    <row r="102" spans="40:41" ht="27.6" hidden="1" x14ac:dyDescent="0.45">
      <c r="AN102" s="35"/>
      <c r="AO102" s="35"/>
    </row>
    <row r="103" spans="40:41" ht="27.6" hidden="1" x14ac:dyDescent="0.45">
      <c r="AN103" s="35"/>
      <c r="AO103" s="35"/>
    </row>
    <row r="104" spans="40:41" ht="27.6" hidden="1" x14ac:dyDescent="0.45">
      <c r="AN104" s="35"/>
      <c r="AO104" s="35"/>
    </row>
    <row r="105" spans="40:41" ht="27.6" hidden="1" x14ac:dyDescent="0.45">
      <c r="AN105" s="35"/>
      <c r="AO105" s="35"/>
    </row>
    <row r="106" spans="40:41" ht="27.6" hidden="1" x14ac:dyDescent="0.45">
      <c r="AN106" s="35"/>
      <c r="AO106" s="35"/>
    </row>
    <row r="107" spans="40:41" ht="27.6" hidden="1" x14ac:dyDescent="0.45">
      <c r="AN107" s="35"/>
      <c r="AO107" s="35"/>
    </row>
    <row r="108" spans="40:41" ht="27.6" hidden="1" x14ac:dyDescent="0.45">
      <c r="AN108" s="35"/>
      <c r="AO108" s="35"/>
    </row>
    <row r="109" spans="40:41" ht="27.6" hidden="1" x14ac:dyDescent="0.45">
      <c r="AN109" s="35"/>
      <c r="AO109" s="35"/>
    </row>
    <row r="110" spans="40:41" ht="27.6" hidden="1" x14ac:dyDescent="0.45">
      <c r="AN110" s="35"/>
      <c r="AO110" s="35"/>
    </row>
    <row r="111" spans="40:41" ht="27.6" hidden="1" x14ac:dyDescent="0.45">
      <c r="AN111" s="35"/>
      <c r="AO111" s="35"/>
    </row>
    <row r="112" spans="40:41" ht="27.6" hidden="1" x14ac:dyDescent="0.45">
      <c r="AN112" s="35"/>
      <c r="AO112" s="35"/>
    </row>
    <row r="113" spans="40:41" ht="27.6" hidden="1" x14ac:dyDescent="0.45">
      <c r="AN113" s="35"/>
      <c r="AO113" s="35"/>
    </row>
    <row r="114" spans="40:41" ht="27.6" hidden="1" x14ac:dyDescent="0.45">
      <c r="AN114" s="35"/>
      <c r="AO114" s="35"/>
    </row>
    <row r="115" spans="40:41" ht="27.6" hidden="1" x14ac:dyDescent="0.45">
      <c r="AN115" s="35"/>
      <c r="AO115" s="35"/>
    </row>
    <row r="116" spans="40:41" ht="27.6" hidden="1" x14ac:dyDescent="0.45">
      <c r="AN116" s="35"/>
      <c r="AO116" s="35"/>
    </row>
    <row r="117" spans="40:41" ht="27.6" hidden="1" x14ac:dyDescent="0.45">
      <c r="AN117" s="35"/>
      <c r="AO117" s="35"/>
    </row>
    <row r="118" spans="40:41" ht="27.6" hidden="1" x14ac:dyDescent="0.45">
      <c r="AN118" s="35"/>
      <c r="AO118" s="35"/>
    </row>
    <row r="119" spans="40:41" ht="27.6" hidden="1" x14ac:dyDescent="0.45">
      <c r="AN119" s="35"/>
      <c r="AO119" s="35"/>
    </row>
    <row r="120" spans="40:41" ht="27.6" hidden="1" x14ac:dyDescent="0.45">
      <c r="AN120" s="35"/>
      <c r="AO120" s="35"/>
    </row>
    <row r="121" spans="40:41" ht="27.6" hidden="1" x14ac:dyDescent="0.45">
      <c r="AN121" s="35"/>
      <c r="AO121" s="35"/>
    </row>
    <row r="122" spans="40:41" ht="27.6" hidden="1" x14ac:dyDescent="0.45">
      <c r="AN122" s="35"/>
      <c r="AO122" s="35"/>
    </row>
    <row r="123" spans="40:41" ht="27.6" hidden="1" x14ac:dyDescent="0.45">
      <c r="AN123" s="35"/>
      <c r="AO123" s="35"/>
    </row>
    <row r="124" spans="40:41" ht="27.6" hidden="1" x14ac:dyDescent="0.45">
      <c r="AN124" s="35"/>
      <c r="AO124" s="35"/>
    </row>
    <row r="125" spans="40:41" ht="27.6" hidden="1" x14ac:dyDescent="0.45">
      <c r="AN125" s="35"/>
      <c r="AO125" s="35"/>
    </row>
    <row r="126" spans="40:41" ht="27.6" hidden="1" x14ac:dyDescent="0.45">
      <c r="AN126" s="35"/>
      <c r="AO126" s="35"/>
    </row>
    <row r="127" spans="40:41" ht="27.6" hidden="1" x14ac:dyDescent="0.45">
      <c r="AN127" s="35"/>
      <c r="AO127" s="35"/>
    </row>
    <row r="128" spans="40:41" ht="27.6" hidden="1" x14ac:dyDescent="0.45">
      <c r="AN128" s="35"/>
      <c r="AO128" s="35"/>
    </row>
    <row r="129" spans="40:41" ht="27.6" hidden="1" x14ac:dyDescent="0.45">
      <c r="AN129" s="35"/>
      <c r="AO129" s="35"/>
    </row>
    <row r="130" spans="40:41" ht="27.6" hidden="1" x14ac:dyDescent="0.45">
      <c r="AN130" s="35"/>
      <c r="AO130" s="35"/>
    </row>
    <row r="131" spans="40:41" ht="27.6" hidden="1" x14ac:dyDescent="0.45">
      <c r="AN131" s="35"/>
      <c r="AO131" s="35"/>
    </row>
    <row r="132" spans="40:41" ht="27.6" hidden="1" x14ac:dyDescent="0.45">
      <c r="AN132" s="35"/>
      <c r="AO132" s="35"/>
    </row>
    <row r="133" spans="40:41" ht="27.6" hidden="1" x14ac:dyDescent="0.45">
      <c r="AN133" s="35"/>
      <c r="AO133" s="35"/>
    </row>
    <row r="134" spans="40:41" ht="27.6" hidden="1" x14ac:dyDescent="0.45">
      <c r="AN134" s="35"/>
      <c r="AO134" s="35"/>
    </row>
    <row r="135" spans="40:41" ht="27.6" hidden="1" x14ac:dyDescent="0.45">
      <c r="AN135" s="35"/>
      <c r="AO135" s="35"/>
    </row>
    <row r="136" spans="40:41" ht="27.6" hidden="1" x14ac:dyDescent="0.45">
      <c r="AN136" s="35"/>
      <c r="AO136" s="35"/>
    </row>
    <row r="137" spans="40:41" ht="27.6" hidden="1" x14ac:dyDescent="0.45">
      <c r="AN137" s="35"/>
      <c r="AO137" s="35"/>
    </row>
    <row r="138" spans="40:41" ht="27.6" hidden="1" x14ac:dyDescent="0.45">
      <c r="AN138" s="35"/>
      <c r="AO138" s="35"/>
    </row>
    <row r="139" spans="40:41" ht="27.6" hidden="1" x14ac:dyDescent="0.45">
      <c r="AN139" s="35"/>
      <c r="AO139" s="35"/>
    </row>
    <row r="140" spans="40:41" ht="27.6" hidden="1" x14ac:dyDescent="0.45">
      <c r="AN140" s="35"/>
      <c r="AO140" s="35"/>
    </row>
    <row r="141" spans="40:41" ht="27.6" hidden="1" x14ac:dyDescent="0.45">
      <c r="AN141" s="35"/>
      <c r="AO141" s="35"/>
    </row>
    <row r="142" spans="40:41" ht="27.6" hidden="1" x14ac:dyDescent="0.45">
      <c r="AN142" s="35"/>
      <c r="AO142" s="35"/>
    </row>
    <row r="143" spans="40:41" ht="27.6" hidden="1" x14ac:dyDescent="0.45">
      <c r="AN143" s="35"/>
      <c r="AO143" s="35"/>
    </row>
    <row r="144" spans="40:41" ht="27.6" hidden="1" x14ac:dyDescent="0.45">
      <c r="AN144" s="35"/>
      <c r="AO144" s="35"/>
    </row>
    <row r="145" spans="40:41" ht="27.6" hidden="1" x14ac:dyDescent="0.45">
      <c r="AN145" s="35"/>
      <c r="AO145" s="35"/>
    </row>
    <row r="146" spans="40:41" ht="27.6" hidden="1" x14ac:dyDescent="0.45">
      <c r="AN146" s="35"/>
      <c r="AO146" s="35"/>
    </row>
    <row r="147" spans="40:41" ht="27.6" hidden="1" x14ac:dyDescent="0.45">
      <c r="AN147" s="35"/>
      <c r="AO147" s="35"/>
    </row>
    <row r="148" spans="40:41" ht="27.6" hidden="1" x14ac:dyDescent="0.45">
      <c r="AN148" s="35"/>
      <c r="AO148" s="35"/>
    </row>
    <row r="149" spans="40:41" ht="27.6" hidden="1" x14ac:dyDescent="0.45">
      <c r="AN149" s="35"/>
      <c r="AO149" s="35"/>
    </row>
    <row r="150" spans="40:41" ht="27.6" hidden="1" x14ac:dyDescent="0.45">
      <c r="AN150" s="35"/>
      <c r="AO150" s="35"/>
    </row>
    <row r="151" spans="40:41" ht="27.6" hidden="1" x14ac:dyDescent="0.45">
      <c r="AN151" s="35"/>
      <c r="AO151" s="35"/>
    </row>
    <row r="152" spans="40:41" ht="27.6" hidden="1" x14ac:dyDescent="0.45">
      <c r="AN152" s="35"/>
      <c r="AO152" s="35"/>
    </row>
    <row r="153" spans="40:41" ht="27.6" hidden="1" x14ac:dyDescent="0.45">
      <c r="AN153" s="35"/>
      <c r="AO153" s="35"/>
    </row>
    <row r="154" spans="40:41" ht="27.6" hidden="1" x14ac:dyDescent="0.45">
      <c r="AN154" s="35"/>
      <c r="AO154" s="35"/>
    </row>
    <row r="155" spans="40:41" ht="27.6" hidden="1" x14ac:dyDescent="0.45">
      <c r="AN155" s="35"/>
      <c r="AO155" s="35"/>
    </row>
    <row r="156" spans="40:41" ht="27.6" hidden="1" x14ac:dyDescent="0.45">
      <c r="AN156" s="35"/>
      <c r="AO156" s="35"/>
    </row>
    <row r="157" spans="40:41" ht="27.6" hidden="1" x14ac:dyDescent="0.45">
      <c r="AN157" s="35"/>
      <c r="AO157" s="35"/>
    </row>
    <row r="158" spans="40:41" ht="27.6" hidden="1" x14ac:dyDescent="0.45">
      <c r="AN158" s="35"/>
      <c r="AO158" s="35"/>
    </row>
    <row r="159" spans="40:41" ht="27.6" hidden="1" x14ac:dyDescent="0.45">
      <c r="AN159" s="35"/>
      <c r="AO159" s="35"/>
    </row>
    <row r="160" spans="40:41" ht="27.6" hidden="1" x14ac:dyDescent="0.45">
      <c r="AN160" s="35"/>
      <c r="AO160" s="35"/>
    </row>
    <row r="161" spans="40:41" ht="27.6" hidden="1" x14ac:dyDescent="0.45">
      <c r="AN161" s="35"/>
      <c r="AO161" s="35"/>
    </row>
    <row r="162" spans="40:41" ht="27.6" hidden="1" x14ac:dyDescent="0.45">
      <c r="AN162" s="35"/>
      <c r="AO162" s="35"/>
    </row>
    <row r="163" spans="40:41" ht="27.6" hidden="1" x14ac:dyDescent="0.45">
      <c r="AN163" s="35"/>
      <c r="AO163" s="35"/>
    </row>
    <row r="164" spans="40:41" ht="27.6" hidden="1" x14ac:dyDescent="0.45">
      <c r="AN164" s="35"/>
      <c r="AO164" s="35"/>
    </row>
    <row r="165" spans="40:41" ht="27.6" hidden="1" x14ac:dyDescent="0.45">
      <c r="AN165" s="35"/>
      <c r="AO165" s="35"/>
    </row>
    <row r="166" spans="40:41" ht="27.6" hidden="1" x14ac:dyDescent="0.45">
      <c r="AN166" s="35"/>
      <c r="AO166" s="35"/>
    </row>
    <row r="167" spans="40:41" ht="27.6" hidden="1" x14ac:dyDescent="0.45">
      <c r="AN167" s="35"/>
      <c r="AO167" s="35"/>
    </row>
    <row r="168" spans="40:41" ht="27.6" hidden="1" x14ac:dyDescent="0.45">
      <c r="AN168" s="35"/>
      <c r="AO168" s="35"/>
    </row>
    <row r="169" spans="40:41" ht="27.6" hidden="1" x14ac:dyDescent="0.45">
      <c r="AN169" s="35"/>
      <c r="AO169" s="35"/>
    </row>
    <row r="170" spans="40:41" ht="27.6" hidden="1" x14ac:dyDescent="0.45">
      <c r="AN170" s="35"/>
      <c r="AO170" s="35"/>
    </row>
    <row r="171" spans="40:41" ht="27.6" hidden="1" x14ac:dyDescent="0.45">
      <c r="AN171" s="35"/>
      <c r="AO171" s="35"/>
    </row>
    <row r="172" spans="40:41" ht="27.6" hidden="1" x14ac:dyDescent="0.45">
      <c r="AN172" s="35"/>
      <c r="AO172" s="35"/>
    </row>
    <row r="173" spans="40:41" ht="27.6" hidden="1" x14ac:dyDescent="0.45">
      <c r="AN173" s="35"/>
      <c r="AO173" s="35"/>
    </row>
    <row r="174" spans="40:41" ht="27.6" hidden="1" x14ac:dyDescent="0.45">
      <c r="AN174" s="35"/>
      <c r="AO174" s="35"/>
    </row>
    <row r="175" spans="40:41" ht="27.6" hidden="1" x14ac:dyDescent="0.45">
      <c r="AN175" s="35"/>
      <c r="AO175" s="35"/>
    </row>
    <row r="176" spans="40:41" ht="27.6" hidden="1" x14ac:dyDescent="0.45">
      <c r="AN176" s="35"/>
      <c r="AO176" s="35"/>
    </row>
    <row r="177" spans="40:41" ht="27.6" hidden="1" x14ac:dyDescent="0.45">
      <c r="AN177" s="35"/>
      <c r="AO177" s="35"/>
    </row>
    <row r="178" spans="40:41" ht="27.6" hidden="1" x14ac:dyDescent="0.45">
      <c r="AN178" s="35"/>
      <c r="AO178" s="35"/>
    </row>
    <row r="179" spans="40:41" ht="27.6" hidden="1" x14ac:dyDescent="0.45">
      <c r="AN179" s="35"/>
      <c r="AO179" s="35"/>
    </row>
    <row r="180" spans="40:41" ht="27.6" hidden="1" x14ac:dyDescent="0.45">
      <c r="AN180" s="35"/>
      <c r="AO180" s="35"/>
    </row>
    <row r="181" spans="40:41" ht="27.6" hidden="1" x14ac:dyDescent="0.45">
      <c r="AN181" s="35"/>
      <c r="AO181" s="35"/>
    </row>
    <row r="182" spans="40:41" ht="27.6" hidden="1" x14ac:dyDescent="0.45">
      <c r="AN182" s="35"/>
      <c r="AO182" s="35"/>
    </row>
    <row r="183" spans="40:41" ht="27.6" hidden="1" x14ac:dyDescent="0.45">
      <c r="AN183" s="35"/>
      <c r="AO183" s="35"/>
    </row>
    <row r="184" spans="40:41" ht="27.6" hidden="1" x14ac:dyDescent="0.45">
      <c r="AN184" s="35"/>
      <c r="AO184" s="35"/>
    </row>
    <row r="185" spans="40:41" ht="27.6" hidden="1" x14ac:dyDescent="0.45">
      <c r="AN185" s="35"/>
      <c r="AO185" s="35"/>
    </row>
    <row r="186" spans="40:41" ht="27.6" hidden="1" x14ac:dyDescent="0.45">
      <c r="AN186" s="35"/>
      <c r="AO186" s="35"/>
    </row>
    <row r="187" spans="40:41" ht="27.6" hidden="1" x14ac:dyDescent="0.45">
      <c r="AN187" s="35"/>
      <c r="AO187" s="35"/>
    </row>
    <row r="188" spans="40:41" ht="27.6" hidden="1" x14ac:dyDescent="0.45">
      <c r="AN188" s="35"/>
      <c r="AO188" s="35"/>
    </row>
    <row r="189" spans="40:41" ht="27.6" hidden="1" x14ac:dyDescent="0.45">
      <c r="AN189" s="35"/>
      <c r="AO189" s="35"/>
    </row>
    <row r="190" spans="40:41" ht="27.6" hidden="1" x14ac:dyDescent="0.45">
      <c r="AN190" s="35"/>
      <c r="AO190" s="35"/>
    </row>
    <row r="191" spans="40:41" ht="27.6" hidden="1" x14ac:dyDescent="0.45">
      <c r="AN191" s="35"/>
      <c r="AO191" s="35"/>
    </row>
    <row r="192" spans="40:41" ht="27.6" hidden="1" x14ac:dyDescent="0.45">
      <c r="AN192" s="35"/>
      <c r="AO192" s="35"/>
    </row>
    <row r="193" spans="40:41" ht="27.6" hidden="1" x14ac:dyDescent="0.45">
      <c r="AN193" s="35"/>
      <c r="AO193" s="35"/>
    </row>
    <row r="194" spans="40:41" ht="27.6" hidden="1" x14ac:dyDescent="0.45">
      <c r="AN194" s="35"/>
      <c r="AO194" s="35"/>
    </row>
    <row r="195" spans="40:41" ht="27.6" hidden="1" x14ac:dyDescent="0.45">
      <c r="AN195" s="35"/>
      <c r="AO195" s="35"/>
    </row>
    <row r="196" spans="40:41" ht="27.6" hidden="1" x14ac:dyDescent="0.45">
      <c r="AN196" s="35"/>
      <c r="AO196" s="35"/>
    </row>
    <row r="197" spans="40:41" ht="27.6" hidden="1" x14ac:dyDescent="0.45">
      <c r="AN197" s="35"/>
      <c r="AO197" s="35"/>
    </row>
    <row r="198" spans="40:41" ht="27.6" hidden="1" x14ac:dyDescent="0.45">
      <c r="AN198" s="35"/>
      <c r="AO198" s="35"/>
    </row>
    <row r="199" spans="40:41" ht="27.6" hidden="1" x14ac:dyDescent="0.45">
      <c r="AN199" s="35"/>
      <c r="AO199" s="35"/>
    </row>
    <row r="200" spans="40:41" ht="27.6" hidden="1" x14ac:dyDescent="0.45">
      <c r="AN200" s="35"/>
      <c r="AO200" s="35"/>
    </row>
    <row r="201" spans="40:41" ht="27.6" hidden="1" x14ac:dyDescent="0.45">
      <c r="AN201" s="35"/>
      <c r="AO201" s="35"/>
    </row>
    <row r="202" spans="40:41" ht="27.6" hidden="1" x14ac:dyDescent="0.45">
      <c r="AN202" s="35"/>
      <c r="AO202" s="35"/>
    </row>
    <row r="203" spans="40:41" ht="27.6" hidden="1" x14ac:dyDescent="0.45">
      <c r="AN203" s="35"/>
      <c r="AO203" s="35"/>
    </row>
    <row r="204" spans="40:41" ht="27.6" hidden="1" x14ac:dyDescent="0.45">
      <c r="AN204" s="35"/>
      <c r="AO204" s="35"/>
    </row>
    <row r="205" spans="40:41" ht="27.6" hidden="1" x14ac:dyDescent="0.45">
      <c r="AN205" s="35"/>
      <c r="AO205" s="35"/>
    </row>
    <row r="206" spans="40:41" ht="27.6" hidden="1" x14ac:dyDescent="0.45">
      <c r="AN206" s="35"/>
      <c r="AO206" s="35"/>
    </row>
    <row r="207" spans="40:41" ht="27.6" hidden="1" x14ac:dyDescent="0.45">
      <c r="AN207" s="35"/>
      <c r="AO207" s="35"/>
    </row>
    <row r="208" spans="40:41" ht="27.6" hidden="1" x14ac:dyDescent="0.45">
      <c r="AN208" s="35"/>
      <c r="AO208" s="35"/>
    </row>
    <row r="209" spans="40:41" ht="27.6" hidden="1" x14ac:dyDescent="0.45">
      <c r="AN209" s="35"/>
      <c r="AO209" s="35"/>
    </row>
    <row r="210" spans="40:41" ht="27.6" hidden="1" x14ac:dyDescent="0.45">
      <c r="AN210" s="35"/>
      <c r="AO210" s="35"/>
    </row>
    <row r="211" spans="40:41" ht="27.6" hidden="1" x14ac:dyDescent="0.45">
      <c r="AN211" s="35"/>
      <c r="AO211" s="35"/>
    </row>
    <row r="212" spans="40:41" ht="27.6" hidden="1" x14ac:dyDescent="0.45">
      <c r="AN212" s="35"/>
      <c r="AO212" s="35"/>
    </row>
    <row r="213" spans="40:41" ht="27.6" hidden="1" x14ac:dyDescent="0.45">
      <c r="AN213" s="35"/>
      <c r="AO213" s="35"/>
    </row>
    <row r="214" spans="40:41" ht="27.6" hidden="1" x14ac:dyDescent="0.45">
      <c r="AN214" s="35"/>
      <c r="AO214" s="35"/>
    </row>
    <row r="215" spans="40:41" ht="27.6" hidden="1" x14ac:dyDescent="0.45">
      <c r="AN215" s="35"/>
      <c r="AO215" s="35"/>
    </row>
    <row r="216" spans="40:41" ht="27.6" hidden="1" x14ac:dyDescent="0.45">
      <c r="AN216" s="35"/>
      <c r="AO216" s="35"/>
    </row>
    <row r="217" spans="40:41" ht="27.6" hidden="1" x14ac:dyDescent="0.45">
      <c r="AN217" s="35"/>
      <c r="AO217" s="35"/>
    </row>
    <row r="218" spans="40:41" ht="27.6" hidden="1" x14ac:dyDescent="0.45">
      <c r="AN218" s="35"/>
      <c r="AO218" s="35"/>
    </row>
    <row r="219" spans="40:41" ht="27.6" hidden="1" x14ac:dyDescent="0.45">
      <c r="AN219" s="35"/>
      <c r="AO219" s="35"/>
    </row>
    <row r="220" spans="40:41" ht="27.6" hidden="1" x14ac:dyDescent="0.45">
      <c r="AN220" s="35"/>
      <c r="AO220" s="35"/>
    </row>
    <row r="221" spans="40:41" ht="27.6" hidden="1" x14ac:dyDescent="0.45">
      <c r="AN221" s="35"/>
      <c r="AO221" s="35"/>
    </row>
    <row r="222" spans="40:41" ht="27.6" hidden="1" x14ac:dyDescent="0.45">
      <c r="AN222" s="35"/>
      <c r="AO222" s="35"/>
    </row>
    <row r="223" spans="40:41" x14ac:dyDescent="0.25"/>
  </sheetData>
  <dataConsolidate/>
  <mergeCells count="40">
    <mergeCell ref="A1:M2"/>
    <mergeCell ref="L34:L35"/>
    <mergeCell ref="B13:G13"/>
    <mergeCell ref="A8:B9"/>
    <mergeCell ref="A3:L3"/>
    <mergeCell ref="K10:M11"/>
    <mergeCell ref="B19:G19"/>
    <mergeCell ref="B20:G20"/>
    <mergeCell ref="A10:B11"/>
    <mergeCell ref="C10:G11"/>
    <mergeCell ref="P34:T35"/>
    <mergeCell ref="B23:G23"/>
    <mergeCell ref="L8:L9"/>
    <mergeCell ref="B17:G17"/>
    <mergeCell ref="K8:K9"/>
    <mergeCell ref="A26:J26"/>
    <mergeCell ref="M34:N35"/>
    <mergeCell ref="N32:P32"/>
    <mergeCell ref="O34:O35"/>
    <mergeCell ref="O9:S10"/>
    <mergeCell ref="M37:N38"/>
    <mergeCell ref="L37:L38"/>
    <mergeCell ref="A5:A6"/>
    <mergeCell ref="A34:A35"/>
    <mergeCell ref="B5:L6"/>
    <mergeCell ref="B22:G22"/>
    <mergeCell ref="C8:G9"/>
    <mergeCell ref="A37:D37"/>
    <mergeCell ref="M8:M9"/>
    <mergeCell ref="A39:D40"/>
    <mergeCell ref="B34:I35"/>
    <mergeCell ref="E39:H40"/>
    <mergeCell ref="H8:H9"/>
    <mergeCell ref="I8:I9"/>
    <mergeCell ref="B16:G16"/>
    <mergeCell ref="B14:G14"/>
    <mergeCell ref="B15:G15"/>
    <mergeCell ref="B21:G21"/>
    <mergeCell ref="B18:G18"/>
    <mergeCell ref="A27:J27"/>
  </mergeCells>
  <phoneticPr fontId="2" type="noConversion"/>
  <conditionalFormatting sqref="Q15:Q24">
    <cfRule type="containsText" dxfId="4" priority="1" stopIfTrue="1" operator="containsText" text="Please Enter">
      <formula>NOT(ISERROR(SEARCH("Please Enter",Q15)))</formula>
    </cfRule>
  </conditionalFormatting>
  <conditionalFormatting sqref="R24">
    <cfRule type="containsText" dxfId="3" priority="5" stopIfTrue="1" operator="containsText" text="Please Enter">
      <formula>NOT(ISERROR(SEARCH("Please Enter",R24)))</formula>
    </cfRule>
  </conditionalFormatting>
  <dataValidations xWindow="1505" yWindow="433" count="329">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24" xr:uid="{00000000-0002-0000-0100-000000000000}">
      <formula1>INDIRECT(SUBSTITUTE(AE24," ","_"))</formula1>
    </dataValidation>
    <dataValidation allowBlank="1" showInputMessage="1" showErrorMessage="1" promptTitle="Total Fees" prompt="This is the total chargeable fee, including statutory fees and any additional extras." sqref="S15:S24" xr:uid="{00000000-0002-0000-0100-000001000000}"/>
    <dataValidation type="textLength" errorStyle="information" allowBlank="1" showInputMessage="1" showErrorMessage="1" error="XLBVal:2=0_x000d__x000a_" sqref="AJ15 AJ25 AH13:AH17 AJ19:AJ21 AJ17 AI97:AI100 AL160:AL165 AL151:AM151 AM123:AM143 AI160:AI163 AJ107:AJ116 AK98:AM98 AJ89:AM89 AJ82:AJ88 AM28:AM88 AL175:AL176 AI169:AJ169 AI168 AJ158:AJ159 AM152:AM160 AI139:AI141 AJ173:AJ178 AL147:AL150 AK123:AK125 AJ167 AJ152:AL152 AI144:AI148 AL136:AL143 AM145:AM149 AI137:AK137 AL124:AL134 AM111:AM117 AL153:AL155 AJ145:AJ150 AM177:AM179 AI165 AI125:AJ125 AL99:AM99 AL180:AM181 AM165:AM168 AL112:AL117 AL100:AL102 AJ90:AJ92 AJ136 AL169:AM170 AI126:AI128 AM100:AM109 AK100:AK101 AI90:AI94 AK160:AK161 AJ140:AJ141 AI153:AK153 AI112:AI116 AI178 AM171:AM173 AJ154:AJ155 AI118:AM120 AK107:AL107 AJ101:AJ102 AJ94:AM94 AI121:AI124 AI76:AI82 AK172:AL172 AK173:AK174 AI157 AI134:AI135 AJ121:AJ123 AI102 AL173 AK143 AL179 AJ161:AJ162 AJ180 AJ130:AK130 AI107:AI109 AJ95:AJ96 AL75:AL82 AI56:AI57 AL42:AL49 AI43:AK43 AH19:AH27 AJ164 AI84:AI85 AI68:AL68 AL59:AL64 AJ51:AJ55 AI36:AJ36 AL11:AL31 AI13:AI25 AJ9:AJ12 AI71:AL71 AK110 AM162:AM163 AI150:AI151 AK121:AM121 AJ70:AL70 AI62:AI67 AJ57:AL57 AL84:AL87 AJ76:AJ79 AJ127:AK128 AL69 AJ63:AJ67 AI44:AI47 AL34:AL37 AJ30:AJ34 AI11 AK145 AM95:AM97 AL90:AM93 AK74 AL122 AJ58:AK58 AI104:AJ105 AJ170 AK157 AL108:AL109 AM175 AI59:AK60 AK53:AL53 AI131:AJ133 AI40:AJ41 AI27:AJ27 AI28:AK28 AI49:AJ49 AL9 AL66:AL67 AK33 AL104:AL105 AI74 AL96 AJ45:AK46 AI53 AK12:AK26 AK97 AK51:AK52 AK47 AI51 AK181 AL168 AJ69 AJ72 AJ134 AI37:AI38 AI33:AI34 AK65 AJ99 AK165 AI87 AJ61 AI42 AI9 AL40 AJ126 AK81 AJ44 AK41 AK88 AK149 AK117 AL54 L652:L661 L647 L644 L641 L634:L636 L630 L624:L625 L603 L583 L542 L535:L536 L529 L520 L514 L512 L451 L449 L438 L433 L431 L420 L413 L407 L393:L394 L389:L391 L387 L385 M19 L382 AF6 AI5 AL5:AM5 AJ6:AJ7 AM7:AM12" xr:uid="{00000000-0002-0000-0100-000002000000}">
      <formula1>0</formula1>
      <formula2>300</formula2>
    </dataValidation>
    <dataValidation type="textLength" errorStyle="information" allowBlank="1" showInputMessage="1" showErrorMessage="1" error="XLBVal:6=-1120_x000d__x000a_" sqref="AJ16 AJ144" xr:uid="{00000000-0002-0000-0100-000003000000}">
      <formula1>0</formula1>
      <formula2>300</formula2>
    </dataValidation>
    <dataValidation type="textLength" errorStyle="information" allowBlank="1" showInputMessage="1" showErrorMessage="1" error="XLBVal:6=-57_x000d__x000a_" sqref="AK27 AL72 AK29 AL32 AI32" xr:uid="{00000000-0002-0000-0100-000004000000}">
      <formula1>0</formula1>
      <formula2>300</formula2>
    </dataValidation>
    <dataValidation type="textLength" errorStyle="information" allowBlank="1" showInputMessage="1" showErrorMessage="1" error="XLBVal:6=-297_x000d__x000a_" sqref="AJ26" xr:uid="{00000000-0002-0000-0100-000005000000}">
      <formula1>0</formula1>
      <formula2>300</formula2>
    </dataValidation>
    <dataValidation type="textLength" errorStyle="information" allowBlank="1" showInputMessage="1" showErrorMessage="1" error="XLBVal:6=-348_x000d__x000a_" sqref="AJ22" xr:uid="{00000000-0002-0000-0100-000006000000}">
      <formula1>0</formula1>
      <formula2>300</formula2>
    </dataValidation>
    <dataValidation type="textLength" errorStyle="information" allowBlank="1" showInputMessage="1" showErrorMessage="1" error="XLBVal:6=-3096_x000d__x000a_" sqref="AJ13" xr:uid="{00000000-0002-0000-0100-000007000000}">
      <formula1>0</formula1>
      <formula2>300</formula2>
    </dataValidation>
    <dataValidation type="textLength" errorStyle="information" allowBlank="1" showInputMessage="1" showErrorMessage="1" error="XLBVal:6=-1514_x000d__x000a_" sqref="AJ14" xr:uid="{00000000-0002-0000-0100-000008000000}">
      <formula1>0</formula1>
      <formula2>300</formula2>
    </dataValidation>
    <dataValidation type="textLength" errorStyle="information" allowBlank="1" showInputMessage="1" showErrorMessage="1" error="XLBVal:6=-1435.5_x000d__x000a_" sqref="AH18" xr:uid="{00000000-0002-0000-0100-000009000000}">
      <formula1>0</formula1>
      <formula2>300</formula2>
    </dataValidation>
    <dataValidation type="textLength" errorStyle="information" allowBlank="1" showInputMessage="1" showErrorMessage="1" error="XLBVal:6=-747_x000d__x000a_" sqref="AJ23:AJ24 AI69" xr:uid="{00000000-0002-0000-0100-00000A000000}">
      <formula1>0</formula1>
      <formula2>300</formula2>
    </dataValidation>
    <dataValidation type="textLength" errorStyle="information" allowBlank="1" showInputMessage="1" showErrorMessage="1" error="XLBVal:6=-591.5_x000d__x000a_" sqref="AJ18" xr:uid="{00000000-0002-0000-0100-00000B000000}">
      <formula1>0</formula1>
      <formula2>300</formula2>
    </dataValidation>
    <dataValidation type="textLength" errorStyle="information" allowBlank="1" showInputMessage="1" showErrorMessage="1" error="XLBVal:6=-1092_x000d__x000a_" sqref="AI26" xr:uid="{00000000-0002-0000-0100-00000C000000}">
      <formula1>0</formula1>
      <formula2>300</formula2>
    </dataValidation>
    <dataValidation allowBlank="1" showInputMessage="1" showErrorMessage="1" promptTitle="Net Payment to DBF" prompt="This is the total amount of assigned fees due to the Diocese, less any amounts paid to third parties or the Diocese directly" sqref="P28" xr:uid="{00000000-0002-0000-0100-00000D000000}"/>
    <dataValidation allowBlank="1" showInputMessage="1" showErrorMessage="1" promptTitle="Fees" prompt="If you charge extra for other fees, please enter them here." sqref="O15:O24" xr:uid="{00000000-0002-0000-0100-00000E000000}"/>
    <dataValidation type="textLength" errorStyle="information" allowBlank="1" showInputMessage="1" showErrorMessage="1" error="XLBVal:6=500_x000d__x000a_" sqref="L381 L503 L500:L501 L383" xr:uid="{00000000-0002-0000-0100-00000F000000}">
      <formula1>0</formula1>
      <formula2>300</formula2>
    </dataValidation>
    <dataValidation type="textLength" errorStyle="information" allowBlank="1" showInputMessage="1" showErrorMessage="1" error="XLBVal:6=5000_x000d__x000a_" sqref="L384 L632 L607 L539 L395" xr:uid="{00000000-0002-0000-0100-000010000000}">
      <formula1>0</formula1>
      <formula2>300</formula2>
    </dataValidation>
    <dataValidation type="textLength" errorStyle="information" allowBlank="1" showInputMessage="1" showErrorMessage="1" error="XLBVal:6=700_x000d__x000a_" sqref="L386 L453 L392 L388" xr:uid="{00000000-0002-0000-0100-000011000000}">
      <formula1>0</formula1>
      <formula2>300</formula2>
    </dataValidation>
    <dataValidation type="textLength" errorStyle="information" allowBlank="1" showInputMessage="1" showErrorMessage="1" error="XLBVal:6=1200_x000d__x000a_" sqref="L396 L517" xr:uid="{00000000-0002-0000-0100-000012000000}">
      <formula1>0</formula1>
      <formula2>300</formula2>
    </dataValidation>
    <dataValidation type="textLength" errorStyle="information" allowBlank="1" showInputMessage="1" showErrorMessage="1" error="XLBVal:6=1000_x000d__x000a_" sqref="L397 L642 L604 L533 L530 L528 L499" xr:uid="{00000000-0002-0000-0100-000013000000}">
      <formula1>0</formula1>
      <formula2>300</formula2>
    </dataValidation>
    <dataValidation type="textLength" errorStyle="information" allowBlank="1" showInputMessage="1" showErrorMessage="1" error="XLBVal:6=10923_x000d__x000a_" sqref="L398" xr:uid="{00000000-0002-0000-0100-000014000000}">
      <formula1>0</formula1>
      <formula2>300</formula2>
    </dataValidation>
    <dataValidation type="textLength" errorStyle="information" allowBlank="1" showInputMessage="1" showErrorMessage="1" error="XLBVal:6=763_x000d__x000a_" sqref="L399" xr:uid="{00000000-0002-0000-0100-000015000000}">
      <formula1>0</formula1>
      <formula2>300</formula2>
    </dataValidation>
    <dataValidation type="textLength" errorStyle="information" allowBlank="1" showInputMessage="1" showErrorMessage="1" error="XLBVal:6=3862_x000d__x000a_" sqref="L400" xr:uid="{00000000-0002-0000-0100-000016000000}">
      <formula1>0</formula1>
      <formula2>300</formula2>
    </dataValidation>
    <dataValidation type="textLength" errorStyle="information" allowBlank="1" showInputMessage="1" showErrorMessage="1" error="XLBVal:6=5474_x000d__x000a_" sqref="L401" xr:uid="{00000000-0002-0000-0100-000017000000}">
      <formula1>0</formula1>
      <formula2>300</formula2>
    </dataValidation>
    <dataValidation type="textLength" errorStyle="information" allowBlank="1" showInputMessage="1" showErrorMessage="1" error="XLBVal:6=8268_x000d__x000a_" sqref="L402" xr:uid="{00000000-0002-0000-0100-000018000000}">
      <formula1>0</formula1>
      <formula2>300</formula2>
    </dataValidation>
    <dataValidation type="textLength" errorStyle="information" allowBlank="1" showInputMessage="1" showErrorMessage="1" error="XLBVal:6=350_x000d__x000a_" sqref="L403" xr:uid="{00000000-0002-0000-0100-000019000000}">
      <formula1>0</formula1>
      <formula2>300</formula2>
    </dataValidation>
    <dataValidation type="textLength" errorStyle="information" allowBlank="1" showInputMessage="1" showErrorMessage="1" error="XLBVal:6=1034_x000d__x000a_" sqref="L404" xr:uid="{00000000-0002-0000-0100-00001A000000}">
      <formula1>0</formula1>
      <formula2>300</formula2>
    </dataValidation>
    <dataValidation type="textLength" errorStyle="information" allowBlank="1" showInputMessage="1" showErrorMessage="1" error="XLBVal:6=1800_x000d__x000a_" sqref="L405 L610 L510" xr:uid="{00000000-0002-0000-0100-00001B000000}">
      <formula1>0</formula1>
      <formula2>300</formula2>
    </dataValidation>
    <dataValidation type="textLength" errorStyle="information" allowBlank="1" showInputMessage="1" showErrorMessage="1" error="XLBVal:6=519_x000d__x000a_" sqref="L406" xr:uid="{00000000-0002-0000-0100-00001C000000}">
      <formula1>0</formula1>
      <formula2>300</formula2>
    </dataValidation>
    <dataValidation type="textLength" errorStyle="information" allowBlank="1" showInputMessage="1" showErrorMessage="1" error="XLBVal:6=200_x000d__x000a_" sqref="L408 L628 L534 L511 L502" xr:uid="{00000000-0002-0000-0100-00001D000000}">
      <formula1>0</formula1>
      <formula2>300</formula2>
    </dataValidation>
    <dataValidation type="textLength" errorStyle="information" allowBlank="1" showInputMessage="1" showErrorMessage="1" error="XLBVal:6=250_x000d__x000a_" sqref="L409 L623 L524 L452 L442 L415" xr:uid="{00000000-0002-0000-0100-00001E000000}">
      <formula1>0</formula1>
      <formula2>300</formula2>
    </dataValidation>
    <dataValidation type="textLength" errorStyle="information" allowBlank="1" showInputMessage="1" showErrorMessage="1" error="XLBVal:6=300_x000d__x000a_" sqref="L412 L646 L516 L513 L505 L435:L436" xr:uid="{00000000-0002-0000-0100-00001F000000}">
      <formula1>0</formula1>
      <formula2>300</formula2>
    </dataValidation>
    <dataValidation type="textLength" errorStyle="information" allowBlank="1" showInputMessage="1" showErrorMessage="1" error="XLBVal:6=40_x000d__x000a_" sqref="L414" xr:uid="{00000000-0002-0000-0100-000020000000}">
      <formula1>0</formula1>
      <formula2>300</formula2>
    </dataValidation>
    <dataValidation type="textLength" errorStyle="information" allowBlank="1" showInputMessage="1" showErrorMessage="1" error="XLBVal:6=90_x000d__x000a_" sqref="L416" xr:uid="{00000000-0002-0000-0100-000021000000}">
      <formula1>0</formula1>
      <formula2>300</formula2>
    </dataValidation>
    <dataValidation type="textLength" errorStyle="information" allowBlank="1" showInputMessage="1" showErrorMessage="1" error="XLBVal:6=23850_x000d__x000a_" sqref="L417" xr:uid="{00000000-0002-0000-0100-000022000000}">
      <formula1>0</formula1>
      <formula2>300</formula2>
    </dataValidation>
    <dataValidation type="textLength" errorStyle="information" allowBlank="1" showInputMessage="1" showErrorMessage="1" error="XLBVal:6=1600_x000d__x000a_" sqref="L418 L448" xr:uid="{00000000-0002-0000-0100-000023000000}">
      <formula1>0</formula1>
      <formula2>300</formula2>
    </dataValidation>
    <dataValidation type="textLength" errorStyle="information" allowBlank="1" showInputMessage="1" showErrorMessage="1" error="XLBVal:6=7900_x000d__x000a_" sqref="L419" xr:uid="{00000000-0002-0000-0100-000024000000}">
      <formula1>0</formula1>
      <formula2>300</formula2>
    </dataValidation>
    <dataValidation type="textLength" errorStyle="information" allowBlank="1" showInputMessage="1" showErrorMessage="1" error="XLBVal:6=83020_x000d__x000a_" sqref="L421" xr:uid="{00000000-0002-0000-0100-000025000000}">
      <formula1>0</formula1>
      <formula2>300</formula2>
    </dataValidation>
    <dataValidation type="textLength" errorStyle="information" allowBlank="1" showInputMessage="1" showErrorMessage="1" error="XLBVal:6=5645_x000d__x000a_" sqref="L422" xr:uid="{00000000-0002-0000-0100-000026000000}">
      <formula1>0</formula1>
      <formula2>300</formula2>
    </dataValidation>
    <dataValidation type="textLength" errorStyle="information" allowBlank="1" showInputMessage="1" showErrorMessage="1" error="XLBVal:6=34757_x000d__x000a_" sqref="L423" xr:uid="{00000000-0002-0000-0100-000027000000}">
      <formula1>0</formula1>
      <formula2>300</formula2>
    </dataValidation>
    <dataValidation type="textLength" errorStyle="information" allowBlank="1" showInputMessage="1" showErrorMessage="1" error="XLBVal:6=24632_x000d__x000a_" sqref="L424" xr:uid="{00000000-0002-0000-0100-000028000000}">
      <formula1>0</formula1>
      <formula2>300</formula2>
    </dataValidation>
    <dataValidation type="textLength" errorStyle="information" allowBlank="1" showInputMessage="1" showErrorMessage="1" error="XLBVal:6=7000_x000d__x000a_" sqref="L643 L627 L425:L427" xr:uid="{00000000-0002-0000-0100-000029000000}">
      <formula1>0</formula1>
      <formula2>300</formula2>
    </dataValidation>
    <dataValidation type="textLength" errorStyle="information" allowBlank="1" showInputMessage="1" showErrorMessage="1" error="XLBVal:6=24899_x000d__x000a_" sqref="L428" xr:uid="{00000000-0002-0000-0100-00002A000000}">
      <formula1>0</formula1>
      <formula2>300</formula2>
    </dataValidation>
    <dataValidation type="textLength" errorStyle="information" allowBlank="1" showInputMessage="1" showErrorMessage="1" error="XLBVal:6=1073_x000d__x000a_" sqref="L429" xr:uid="{00000000-0002-0000-0100-00002B000000}">
      <formula1>0</formula1>
      <formula2>300</formula2>
    </dataValidation>
    <dataValidation type="textLength" errorStyle="information" allowBlank="1" showInputMessage="1" showErrorMessage="1" error="XLBVal:6=10010_x000d__x000a_" sqref="L430" xr:uid="{00000000-0002-0000-0100-00002C000000}">
      <formula1>0</formula1>
      <formula2>300</formula2>
    </dataValidation>
    <dataValidation type="textLength" errorStyle="information" allowBlank="1" showInputMessage="1" showErrorMessage="1" error="XLBVal:6=2000_x000d__x000a_" sqref="L432 L531" xr:uid="{00000000-0002-0000-0100-00002D000000}">
      <formula1>0</formula1>
      <formula2>300</formula2>
    </dataValidation>
    <dataValidation type="textLength" errorStyle="information" allowBlank="1" showInputMessage="1" showErrorMessage="1" error="XLBVal:6=1900_x000d__x000a_" sqref="L434" xr:uid="{00000000-0002-0000-0100-00002E000000}">
      <formula1>0</formula1>
      <formula2>300</formula2>
    </dataValidation>
    <dataValidation type="textLength" errorStyle="information" allowBlank="1" showInputMessage="1" showErrorMessage="1" error="XLBVal:6=100_x000d__x000a_" sqref="L437 L454" xr:uid="{00000000-0002-0000-0100-00002F000000}">
      <formula1>0</formula1>
      <formula2>300</formula2>
    </dataValidation>
    <dataValidation type="textLength" errorStyle="information" allowBlank="1" showInputMessage="1" showErrorMessage="1" error="XLBVal:6=1500_x000d__x000a_" sqref="L439" xr:uid="{00000000-0002-0000-0100-000030000000}">
      <formula1>0</formula1>
      <formula2>300</formula2>
    </dataValidation>
    <dataValidation type="textLength" errorStyle="information" allowBlank="1" showInputMessage="1" showErrorMessage="1" error="XLBVal:6=3972_x000d__x000a_" sqref="L440" xr:uid="{00000000-0002-0000-0100-000031000000}">
      <formula1>0</formula1>
      <formula2>300</formula2>
    </dataValidation>
    <dataValidation type="textLength" errorStyle="information" allowBlank="1" showInputMessage="1" showErrorMessage="1" error="XLBVal:6=12800_x000d__x000a_" sqref="L441" xr:uid="{00000000-0002-0000-0100-000032000000}">
      <formula1>0</formula1>
      <formula2>300</formula2>
    </dataValidation>
    <dataValidation type="textLength" errorStyle="information" allowBlank="1" showInputMessage="1" showErrorMessage="1" error="XLBVal:6=21847_x000d__x000a_" sqref="L443" xr:uid="{00000000-0002-0000-0100-000033000000}">
      <formula1>0</formula1>
      <formula2>300</formula2>
    </dataValidation>
    <dataValidation type="textLength" errorStyle="information" allowBlank="1" showInputMessage="1" showErrorMessage="1" error="XLBVal:6=1527_x000d__x000a_" sqref="L444" xr:uid="{00000000-0002-0000-0100-000034000000}">
      <formula1>0</formula1>
      <formula2>300</formula2>
    </dataValidation>
    <dataValidation type="textLength" errorStyle="information" allowBlank="1" showInputMessage="1" showErrorMessage="1" error="XLBVal:6=7724_x000d__x000a_" sqref="L445" xr:uid="{00000000-0002-0000-0100-000035000000}">
      <formula1>0</formula1>
      <formula2>300</formula2>
    </dataValidation>
    <dataValidation type="textLength" errorStyle="information" allowBlank="1" showInputMessage="1" showErrorMessage="1" error="XLBVal:6=7035_x000d__x000a_" sqref="L446" xr:uid="{00000000-0002-0000-0100-000036000000}">
      <formula1>0</formula1>
      <formula2>300</formula2>
    </dataValidation>
    <dataValidation type="textLength" errorStyle="information" allowBlank="1" showInputMessage="1" showErrorMessage="1" error="XLBVal:6=450_x000d__x000a_" sqref="L447" xr:uid="{00000000-0002-0000-0100-000037000000}">
      <formula1>0</formula1>
      <formula2>300</formula2>
    </dataValidation>
    <dataValidation type="textLength" errorStyle="information" allowBlank="1" showInputMessage="1" showErrorMessage="1" error="XLBVal:6=50_x000d__x000a_" sqref="L450" xr:uid="{00000000-0002-0000-0100-000038000000}">
      <formula1>0</formula1>
      <formula2>300</formula2>
    </dataValidation>
    <dataValidation type="textLength" errorStyle="information" allowBlank="1" showInputMessage="1" showErrorMessage="1" error="XLBVal:6=170_x000d__x000a_" sqref="L455" xr:uid="{00000000-0002-0000-0100-000039000000}">
      <formula1>0</formula1>
      <formula2>300</formula2>
    </dataValidation>
    <dataValidation type="textLength" errorStyle="information" allowBlank="1" showInputMessage="1" showErrorMessage="1" error="XLBVal:6=110_x000d__x000a_" sqref="L456" xr:uid="{00000000-0002-0000-0100-00003A000000}">
      <formula1>0</formula1>
      <formula2>300</formula2>
    </dataValidation>
    <dataValidation type="textLength" errorStyle="information" allowBlank="1" showInputMessage="1" showErrorMessage="1" error="XLBVal:6=56835_x000d__x000a_" sqref="L496" xr:uid="{00000000-0002-0000-0100-00003B000000}">
      <formula1>0</formula1>
      <formula2>300</formula2>
    </dataValidation>
    <dataValidation type="textLength" errorStyle="information" allowBlank="1" showInputMessage="1" showErrorMessage="1" error="XLBVal:6=5857_x000d__x000a_" sqref="L497" xr:uid="{00000000-0002-0000-0100-00003C000000}">
      <formula1>0</formula1>
      <formula2>300</formula2>
    </dataValidation>
    <dataValidation type="textLength" errorStyle="information" allowBlank="1" showInputMessage="1" showErrorMessage="1" error="XLBVal:6=4348_x000d__x000a_" sqref="L498" xr:uid="{00000000-0002-0000-0100-00003D000000}">
      <formula1>0</formula1>
      <formula2>300</formula2>
    </dataValidation>
    <dataValidation type="textLength" errorStyle="information" allowBlank="1" showInputMessage="1" showErrorMessage="1" error="XLBVal:6=900_x000d__x000a_" sqref="L504 L606" xr:uid="{00000000-0002-0000-0100-00003E000000}">
      <formula1>0</formula1>
      <formula2>300</formula2>
    </dataValidation>
    <dataValidation type="textLength" errorStyle="information" allowBlank="1" showInputMessage="1" showErrorMessage="1" error="XLBVal:6=2100_x000d__x000a_" sqref="L506" xr:uid="{00000000-0002-0000-0100-00003F000000}">
      <formula1>0</formula1>
      <formula2>300</formula2>
    </dataValidation>
    <dataValidation type="textLength" errorStyle="information" allowBlank="1" showInputMessage="1" showErrorMessage="1" error="XLBVal:6=42270_x000d__x000a_" sqref="L507" xr:uid="{00000000-0002-0000-0100-000040000000}">
      <formula1>0</formula1>
      <formula2>300</formula2>
    </dataValidation>
    <dataValidation type="textLength" errorStyle="information" allowBlank="1" showInputMessage="1" showErrorMessage="1" error="XLBVal:6=4163_x000d__x000a_" sqref="L508" xr:uid="{00000000-0002-0000-0100-000041000000}">
      <formula1>0</formula1>
      <formula2>300</formula2>
    </dataValidation>
    <dataValidation type="textLength" errorStyle="information" allowBlank="1" showInputMessage="1" showErrorMessage="1" error="XLBVal:6=11587_x000d__x000a_" sqref="L509" xr:uid="{00000000-0002-0000-0100-000042000000}">
      <formula1>0</formula1>
      <formula2>300</formula2>
    </dataValidation>
    <dataValidation type="textLength" errorStyle="information" allowBlank="1" showInputMessage="1" showErrorMessage="1" error="XLBVal:6=400_x000d__x000a_" sqref="L515 L532" xr:uid="{00000000-0002-0000-0100-000043000000}">
      <formula1>0</formula1>
      <formula2>300</formula2>
    </dataValidation>
    <dataValidation type="textLength" errorStyle="information" allowBlank="1" showInputMessage="1" showErrorMessage="1" error="XLBVal:6=60_x000d__x000a_" sqref="L518" xr:uid="{00000000-0002-0000-0100-000044000000}">
      <formula1>0</formula1>
      <formula2>300</formula2>
    </dataValidation>
    <dataValidation type="textLength" errorStyle="information" allowBlank="1" showInputMessage="1" showErrorMessage="1" error="XLBVal:6=8000_x000d__x000a_" sqref="L519 L645" xr:uid="{00000000-0002-0000-0100-000045000000}">
      <formula1>0</formula1>
      <formula2>300</formula2>
    </dataValidation>
    <dataValidation type="textLength" errorStyle="information" allowBlank="1" showInputMessage="1" showErrorMessage="1" error="XLBVal:6=2500_x000d__x000a_" sqref="L521" xr:uid="{00000000-0002-0000-0100-000046000000}">
      <formula1>0</formula1>
      <formula2>300</formula2>
    </dataValidation>
    <dataValidation type="textLength" errorStyle="information" allowBlank="1" showInputMessage="1" showErrorMessage="1" error="XLBVal:6=1250_x000d__x000a_" sqref="L522" xr:uid="{00000000-0002-0000-0100-000047000000}">
      <formula1>0</formula1>
      <formula2>300</formula2>
    </dataValidation>
    <dataValidation type="textLength" errorStyle="information" allowBlank="1" showInputMessage="1" showErrorMessage="1" error="XLBVal:6=360_x000d__x000a_" sqref="L523" xr:uid="{00000000-0002-0000-0100-000048000000}">
      <formula1>0</formula1>
      <formula2>300</formula2>
    </dataValidation>
    <dataValidation type="textLength" errorStyle="information" allowBlank="1" showInputMessage="1" showErrorMessage="1" error="XLBVal:6=3000_x000d__x000a_" sqref="L525 L633 L622" xr:uid="{00000000-0002-0000-0100-000049000000}">
      <formula1>0</formula1>
      <formula2>300</formula2>
    </dataValidation>
    <dataValidation type="textLength" errorStyle="information" allowBlank="1" showInputMessage="1" showErrorMessage="1" error="XLBVal:6=210_x000d__x000a_" sqref="L526" xr:uid="{00000000-0002-0000-0100-00004A000000}">
      <formula1>0</formula1>
      <formula2>300</formula2>
    </dataValidation>
    <dataValidation type="textLength" errorStyle="information" allowBlank="1" showInputMessage="1" showErrorMessage="1" error="XLBVal:6=600_x000d__x000a_" sqref="L527" xr:uid="{00000000-0002-0000-0100-00004B000000}">
      <formula1>0</formula1>
      <formula2>300</formula2>
    </dataValidation>
    <dataValidation type="textLength" errorStyle="information" allowBlank="1" showInputMessage="1" showErrorMessage="1" error="XLBVal:6=356816_x000d__x000a_" sqref="L537" xr:uid="{00000000-0002-0000-0100-00004C000000}">
      <formula1>0</formula1>
      <formula2>300</formula2>
    </dataValidation>
    <dataValidation type="textLength" errorStyle="information" allowBlank="1" showInputMessage="1" showErrorMessage="1" error="XLBVal:6=15245_x000d__x000a_" sqref="L538" xr:uid="{00000000-0002-0000-0100-00004D000000}">
      <formula1>0</formula1>
      <formula2>300</formula2>
    </dataValidation>
    <dataValidation type="textLength" errorStyle="information" allowBlank="1" showInputMessage="1" showErrorMessage="1" error="XLBVal:6=30000_x000d__x000a_" sqref="L540" xr:uid="{00000000-0002-0000-0100-00004E000000}">
      <formula1>0</formula1>
      <formula2>300</formula2>
    </dataValidation>
    <dataValidation type="textLength" errorStyle="information" allowBlank="1" showInputMessage="1" showErrorMessage="1" error="XLBVal:6=57228_x000d__x000a_" sqref="L543" xr:uid="{00000000-0002-0000-0100-00004F000000}">
      <formula1>0</formula1>
      <formula2>300</formula2>
    </dataValidation>
    <dataValidation type="textLength" errorStyle="information" allowBlank="1" showInputMessage="1" showErrorMessage="1" error="XLBVal:6=9582_x000d__x000a_" sqref="L544" xr:uid="{00000000-0002-0000-0100-000050000000}">
      <formula1>0</formula1>
      <formula2>300</formula2>
    </dataValidation>
    <dataValidation type="textLength" errorStyle="information" allowBlank="1" showInputMessage="1" showErrorMessage="1" error="XLBVal:6=89547_x000d__x000a_" sqref="L579" xr:uid="{00000000-0002-0000-0100-000051000000}">
      <formula1>0</formula1>
      <formula2>300</formula2>
    </dataValidation>
    <dataValidation type="textLength" errorStyle="information" allowBlank="1" showInputMessage="1" showErrorMessage="1" error="XLBVal:6=8821_x000d__x000a_" sqref="L580" xr:uid="{00000000-0002-0000-0100-000052000000}">
      <formula1>0</formula1>
      <formula2>300</formula2>
    </dataValidation>
    <dataValidation type="textLength" errorStyle="information" allowBlank="1" showInputMessage="1" showErrorMessage="1" error="XLBVal:6=11193_x000d__x000a_" sqref="L581" xr:uid="{00000000-0002-0000-0100-000053000000}">
      <formula1>0</formula1>
      <formula2>300</formula2>
    </dataValidation>
    <dataValidation type="textLength" errorStyle="information" allowBlank="1" showInputMessage="1" showErrorMessage="1" error="XLBVal:6=2250_x000d__x000a_" sqref="L582" xr:uid="{00000000-0002-0000-0100-000054000000}">
      <formula1>0</formula1>
      <formula2>300</formula2>
    </dataValidation>
    <dataValidation type="textLength" errorStyle="information" allowBlank="1" showInputMessage="1" showErrorMessage="1" error="XLBVal:6=14434_x000d__x000a_" sqref="L600" xr:uid="{00000000-0002-0000-0100-000055000000}">
      <formula1>0</formula1>
      <formula2>300</formula2>
    </dataValidation>
    <dataValidation type="textLength" errorStyle="information" allowBlank="1" showInputMessage="1" showErrorMessage="1" error="XLBVal:6=1139_x000d__x000a_" sqref="L601" xr:uid="{00000000-0002-0000-0100-000056000000}">
      <formula1>0</formula1>
      <formula2>300</formula2>
    </dataValidation>
    <dataValidation type="textLength" errorStyle="information" allowBlank="1" showInputMessage="1" showErrorMessage="1" error="XLBVal:6=8774_x000d__x000a_" sqref="L602" xr:uid="{00000000-0002-0000-0100-000057000000}">
      <formula1>0</formula1>
      <formula2>300</formula2>
    </dataValidation>
    <dataValidation type="textLength" errorStyle="information" allowBlank="1" showInputMessage="1" showErrorMessage="1" error="XLBVal:6=2800_x000d__x000a_" sqref="L605" xr:uid="{00000000-0002-0000-0100-000058000000}">
      <formula1>0</formula1>
      <formula2>300</formula2>
    </dataValidation>
    <dataValidation type="textLength" errorStyle="information" allowBlank="1" showInputMessage="1" showErrorMessage="1" error="XLBVal:6=1700_x000d__x000a_" sqref="L608" xr:uid="{00000000-0002-0000-0100-000059000000}">
      <formula1>0</formula1>
      <formula2>300</formula2>
    </dataValidation>
    <dataValidation type="textLength" errorStyle="information" allowBlank="1" showInputMessage="1" showErrorMessage="1" error="XLBVal:6=3542_x000d__x000a_" sqref="L609" xr:uid="{00000000-0002-0000-0100-00005A000000}">
      <formula1>0</formula1>
      <formula2>300</formula2>
    </dataValidation>
    <dataValidation type="textLength" errorStyle="information" allowBlank="1" showInputMessage="1" showErrorMessage="1" error="XLBVal:6=3750_x000d__x000a_" sqref="L611" xr:uid="{00000000-0002-0000-0100-00005B000000}">
      <formula1>0</formula1>
      <formula2>300</formula2>
    </dataValidation>
    <dataValidation type="textLength" errorStyle="information" allowBlank="1" showInputMessage="1" showErrorMessage="1" error="XLBVal:6=150_x000d__x000a_" sqref="L612" xr:uid="{00000000-0002-0000-0100-00005C000000}">
      <formula1>0</formula1>
      <formula2>300</formula2>
    </dataValidation>
    <dataValidation type="textLength" errorStyle="information" allowBlank="1" showInputMessage="1" showErrorMessage="1" error="XLBVal:6=3700_x000d__x000a_" sqref="L613" xr:uid="{00000000-0002-0000-0100-00005D000000}">
      <formula1>0</formula1>
      <formula2>300</formula2>
    </dataValidation>
    <dataValidation type="textLength" errorStyle="information" allowBlank="1" showInputMessage="1" showErrorMessage="1" error="XLBVal:6=3800_x000d__x000a_" sqref="L614" xr:uid="{00000000-0002-0000-0100-00005E000000}">
      <formula1>0</formula1>
      <formula2>300</formula2>
    </dataValidation>
    <dataValidation type="textLength" errorStyle="information" allowBlank="1" showInputMessage="1" showErrorMessage="1" error="XLBVal:6=12000_x000d__x000a_" sqref="L615" xr:uid="{00000000-0002-0000-0100-00005F000000}">
      <formula1>0</formula1>
      <formula2>300</formula2>
    </dataValidation>
    <dataValidation type="textLength" errorStyle="information" allowBlank="1" showInputMessage="1" showErrorMessage="1" error="XLBVal:6=10000_x000d__x000a_" sqref="L616 L629 L620 L618" xr:uid="{00000000-0002-0000-0100-000060000000}">
      <formula1>0</formula1>
      <formula2>300</formula2>
    </dataValidation>
    <dataValidation type="textLength" errorStyle="information" allowBlank="1" showInputMessage="1" showErrorMessage="1" error="XLBVal:6=4000_x000d__x000a_" sqref="L617" xr:uid="{00000000-0002-0000-0100-000061000000}">
      <formula1>0</formula1>
      <formula2>300</formula2>
    </dataValidation>
    <dataValidation type="textLength" errorStyle="information" allowBlank="1" showInputMessage="1" showErrorMessage="1" error="XLBVal:6=7100_x000d__x000a_" sqref="L619" xr:uid="{00000000-0002-0000-0100-000062000000}">
      <formula1>0</formula1>
      <formula2>300</formula2>
    </dataValidation>
    <dataValidation type="textLength" errorStyle="information" allowBlank="1" showInputMessage="1" showErrorMessage="1" error="XLBVal:6=1100_x000d__x000a_" sqref="L621" xr:uid="{00000000-0002-0000-0100-000063000000}">
      <formula1>0</formula1>
      <formula2>300</formula2>
    </dataValidation>
    <dataValidation type="textLength" errorStyle="information" allowBlank="1" showInputMessage="1" showErrorMessage="1" error="XLBVal:6=6000_x000d__x000a_" sqref="L626" xr:uid="{00000000-0002-0000-0100-000064000000}">
      <formula1>0</formula1>
      <formula2>300</formula2>
    </dataValidation>
    <dataValidation type="textLength" errorStyle="information" allowBlank="1" showInputMessage="1" showErrorMessage="1" error="XLBVal:6=40000_x000d__x000a_" sqref="L631" xr:uid="{00000000-0002-0000-0100-000065000000}">
      <formula1>0</formula1>
      <formula2>300</formula2>
    </dataValidation>
    <dataValidation type="textLength" errorStyle="information" allowBlank="1" showInputMessage="1" showErrorMessage="1" error="XLBVal:6=1350_x000d__x000a_" sqref="L637" xr:uid="{00000000-0002-0000-0100-000066000000}">
      <formula1>0</formula1>
      <formula2>300</formula2>
    </dataValidation>
    <dataValidation type="textLength" errorStyle="information" allowBlank="1" showInputMessage="1" showErrorMessage="1" error="XLBVal:6=30_x000d__x000a_" sqref="L638" xr:uid="{00000000-0002-0000-0100-000067000000}">
      <formula1>0</formula1>
      <formula2>300</formula2>
    </dataValidation>
    <dataValidation type="textLength" errorStyle="information" allowBlank="1" showInputMessage="1" showErrorMessage="1" error="XLBVal:6=58000_x000d__x000a_" sqref="L639" xr:uid="{00000000-0002-0000-0100-000068000000}">
      <formula1>0</formula1>
      <formula2>300</formula2>
    </dataValidation>
    <dataValidation type="textLength" errorStyle="information" allowBlank="1" showInputMessage="1" showErrorMessage="1" error="XLBVal:6=15000_x000d__x000a_" sqref="L640" xr:uid="{00000000-0002-0000-0100-000069000000}">
      <formula1>0</formula1>
      <formula2>300</formula2>
    </dataValidation>
    <dataValidation type="textLength" errorStyle="information" allowBlank="1" showInputMessage="1" showErrorMessage="1" error="XLBVal:6=50000_x000d__x000a_" sqref="L650" xr:uid="{00000000-0002-0000-0100-00006A000000}">
      <formula1>0</formula1>
      <formula2>300</formula2>
    </dataValidation>
    <dataValidation type="textLength" errorStyle="information" allowBlank="1" showInputMessage="1" showErrorMessage="1" error="XLBVal:6=-2844_x000d__x000a_" sqref="M39" xr:uid="{00000000-0002-0000-0100-00006B000000}">
      <formula1>0</formula1>
      <formula2>300</formula2>
    </dataValidation>
    <dataValidation type="textLength" errorStyle="information" allowBlank="1" showInputMessage="1" showErrorMessage="1" error="XLBVal:6=-1243.5_x000d__x000a_" sqref="M38" xr:uid="{00000000-0002-0000-0100-00006C000000}">
      <formula1>0</formula1>
      <formula2>300</formula2>
    </dataValidation>
    <dataValidation type="textLength" errorStyle="information" allowBlank="1" showInputMessage="1" showErrorMessage="1" error="XLBVal:6=-588.5_x000d__x000a_" sqref="M37" xr:uid="{00000000-0002-0000-0100-00006D000000}">
      <formula1>0</formula1>
      <formula2>300</formula2>
    </dataValidation>
    <dataValidation type="textLength" errorStyle="information" allowBlank="1" showInputMessage="1" showErrorMessage="1" error="XLBVal:6=-11365.5_x000d__x000a_" sqref="M36" xr:uid="{00000000-0002-0000-0100-00006E000000}">
      <formula1>0</formula1>
      <formula2>300</formula2>
    </dataValidation>
    <dataValidation type="textLength" errorStyle="information" allowBlank="1" showInputMessage="1" showErrorMessage="1" error="XLBVal:6=-3638_x000d__x000a_" sqref="M33" xr:uid="{00000000-0002-0000-0100-00006F000000}">
      <formula1>0</formula1>
      <formula2>300</formula2>
    </dataValidation>
    <dataValidation type="textLength" errorStyle="information" allowBlank="1" showInputMessage="1" showErrorMessage="1" error="XLBVal:6=-3742.5_x000d__x000a_" sqref="M32" xr:uid="{00000000-0002-0000-0100-000070000000}">
      <formula1>0</formula1>
      <formula2>300</formula2>
    </dataValidation>
    <dataValidation type="textLength" errorStyle="information" allowBlank="1" showInputMessage="1" showErrorMessage="1" error="XLBVal:6=-1911_x000d__x000a_" sqref="M31" xr:uid="{00000000-0002-0000-0100-000071000000}">
      <formula1>0</formula1>
      <formula2>300</formula2>
    </dataValidation>
    <dataValidation type="textLength" errorStyle="information" allowBlank="1" showInputMessage="1" showErrorMessage="1" error="XLBVal:6=-2706.5_x000d__x000a_" sqref="M30" xr:uid="{00000000-0002-0000-0100-000072000000}">
      <formula1>0</formula1>
      <formula2>300</formula2>
    </dataValidation>
    <dataValidation type="textLength" errorStyle="information" allowBlank="1" showInputMessage="1" showErrorMessage="1" error="XLBVal:6=-1615.5_x000d__x000a_" sqref="M29" xr:uid="{00000000-0002-0000-0100-000073000000}">
      <formula1>0</formula1>
      <formula2>300</formula2>
    </dataValidation>
    <dataValidation type="textLength" errorStyle="information" allowBlank="1" showInputMessage="1" showErrorMessage="1" error="XLBVal:6=-1172.5_x000d__x000a_" sqref="M28" xr:uid="{00000000-0002-0000-0100-000074000000}">
      <formula1>0</formula1>
      <formula2>300</formula2>
    </dataValidation>
    <dataValidation type="textLength" errorStyle="information" allowBlank="1" showInputMessage="1" showErrorMessage="1" error="XLBVal:6=-1335_x000d__x000a_" sqref="M27" xr:uid="{00000000-0002-0000-0100-000075000000}">
      <formula1>0</formula1>
      <formula2>300</formula2>
    </dataValidation>
    <dataValidation type="textLength" errorStyle="information" allowBlank="1" showInputMessage="1" showErrorMessage="1" error="XLBVal:6=-1647.5_x000d__x000a_" sqref="M26" xr:uid="{00000000-0002-0000-0100-000076000000}">
      <formula1>0</formula1>
      <formula2>300</formula2>
    </dataValidation>
    <dataValidation type="textLength" errorStyle="information" allowBlank="1" showInputMessage="1" showErrorMessage="1" error="XLBVal:6=-144_x000d__x000a_" sqref="M25" xr:uid="{00000000-0002-0000-0100-000077000000}">
      <formula1>0</formula1>
      <formula2>300</formula2>
    </dataValidation>
    <dataValidation type="textLength" errorStyle="information" allowBlank="1" showInputMessage="1" showErrorMessage="1" error="XLBVal:6=-180_x000d__x000a_" sqref="M20" xr:uid="{00000000-0002-0000-0100-000078000000}">
      <formula1>0</formula1>
      <formula2>300</formula2>
    </dataValidation>
    <dataValidation type="textLength" errorStyle="information" allowBlank="1" showInputMessage="1" showErrorMessage="1" error="XLBVal:6=-16867.5_x000d__x000a_" sqref="M17" xr:uid="{00000000-0002-0000-0100-000079000000}">
      <formula1>0</formula1>
      <formula2>300</formula2>
    </dataValidation>
    <dataValidation type="textLength" errorStyle="information" allowBlank="1" showInputMessage="1" showErrorMessage="1" error="XLBVal:6=-1570_x000d__x000a_" sqref="M15" xr:uid="{00000000-0002-0000-0100-00007A000000}">
      <formula1>0</formula1>
      <formula2>300</formula2>
    </dataValidation>
    <dataValidation type="textLength" errorStyle="information" allowBlank="1" showInputMessage="1" showErrorMessage="1" error="XLBVal:6=-6891.5_x000d__x000a_" sqref="M14" xr:uid="{00000000-0002-0000-0100-00007B000000}">
      <formula1>0</formula1>
      <formula2>300</formula2>
    </dataValidation>
    <dataValidation type="textLength" errorStyle="information" allowBlank="1" showInputMessage="1" showErrorMessage="1" error="XLBVal:6=-5911_x000d__x000a_" sqref="M13" xr:uid="{00000000-0002-0000-0100-00007C000000}">
      <formula1>0</formula1>
      <formula2>300</formula2>
    </dataValidation>
    <dataValidation type="textLength" errorStyle="information" allowBlank="1" showInputMessage="1" showErrorMessage="1" error="XLBVal:6=-3398.5_x000d__x000a_" sqref="M12" xr:uid="{00000000-0002-0000-0100-00007D000000}">
      <formula1>0</formula1>
      <formula2>300</formula2>
    </dataValidation>
    <dataValidation type="textLength" errorStyle="information" allowBlank="1" showInputMessage="1" showErrorMessage="1" error="XLBVal:6=-308_x000d__x000a_" sqref="M9" xr:uid="{00000000-0002-0000-0100-00007E000000}">
      <formula1>0</formula1>
      <formula2>300</formula2>
    </dataValidation>
    <dataValidation type="textLength" errorStyle="information" allowBlank="1" showInputMessage="1" showErrorMessage="1" error="XLBVal:6=-963_x000d__x000a_" sqref="M8" xr:uid="{00000000-0002-0000-0100-00007F000000}">
      <formula1>0</formula1>
      <formula2>300</formula2>
    </dataValidation>
    <dataValidation type="textLength" errorStyle="information" allowBlank="1" showInputMessage="1" showErrorMessage="1" error="XLBVal:6=-2023.58_x000d__x000a_" sqref="B4" xr:uid="{00000000-0002-0000-0100-000080000000}">
      <formula1>0</formula1>
      <formula2>300</formula2>
    </dataValidation>
    <dataValidation errorStyle="information" allowBlank="1" showInputMessage="1" showErrorMessage="1" errorTitle="Please Use Drop Down" error="You may need to click the up arrow if the list is blank." sqref="J15:J24" xr:uid="{00000000-0002-0000-0100-000081000000}"/>
    <dataValidation allowBlank="1" showInputMessage="1" showErrorMessage="1" promptTitle="Name" prompt="This form does not need to be signed" sqref="B34" xr:uid="{00000000-0002-0000-0100-000083000000}"/>
    <dataValidation allowBlank="1" showInputMessage="1" showErrorMessage="1" promptTitle="Page Number" prompt="Please add the total number of pages to the end of this line" sqref="Q37:S37" xr:uid="{00000000-0002-0000-0100-000084000000}"/>
    <dataValidation allowBlank="1" showInputMessage="1" showErrorMessage="1" promptTitle="Benefice Reference" prompt="The spreadsheet will complete this information once a Benefice is picked from the above box" sqref="C8:G9" xr:uid="{00000000-0002-0000-0100-000086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5:G24" xr:uid="{00000000-0002-0000-0100-000088000000}">
      <formula1>Services3</formula1>
    </dataValidation>
    <dataValidation allowBlank="1" showInputMessage="1" showErrorMessage="1" promptTitle="Fees" prompt="Once you have selected a service, this information will populate automatically." sqref="P15:R24" xr:uid="{00000000-0002-0000-0100-000089000000}"/>
    <dataValidation type="textLength" errorStyle="information" allowBlank="1" showInputMessage="1" showErrorMessage="1" error="XLBVal:6=-1752_x000d__x000a_" sqref="AK104" xr:uid="{00000000-0002-0000-0100-00008A000000}">
      <formula1>0</formula1>
      <formula2>300</formula2>
    </dataValidation>
    <dataValidation type="textLength" errorStyle="information" allowBlank="1" showInputMessage="1" showErrorMessage="1" error="XLBVal:6=-466_x000d__x000a_" sqref="AK178" xr:uid="{00000000-0002-0000-0100-00008B000000}">
      <formula1>0</formula1>
      <formula2>300</formula2>
    </dataValidation>
    <dataValidation type="textLength" errorStyle="information" allowBlank="1" showInputMessage="1" showErrorMessage="1" error="XLBVal:6=-36_x000d__x000a_" sqref="AI136 AK111:AL111 AK154 AL74 AG6 AI31" xr:uid="{00000000-0002-0000-0100-00008C000000}">
      <formula1>0</formula1>
      <formula2>300</formula2>
    </dataValidation>
    <dataValidation type="textLength" errorStyle="information" allowBlank="1" showInputMessage="1" showErrorMessage="1" error="XLBVal:6=-1179_x000d__x000a_" sqref="AK177" xr:uid="{00000000-0002-0000-0100-00008D000000}">
      <formula1>0</formula1>
      <formula2>300</formula2>
    </dataValidation>
    <dataValidation type="textLength" errorStyle="information" allowBlank="1" showInputMessage="1" showErrorMessage="1" error="XLBVal:6=-360_x000d__x000a_" sqref="AK146 AL83" xr:uid="{00000000-0002-0000-0100-00008E000000}">
      <formula1>0</formula1>
      <formula2>300</formula2>
    </dataValidation>
    <dataValidation type="textLength" errorStyle="information" allowBlank="1" showInputMessage="1" showErrorMessage="1" error="XLBVal:6=-54_x000d__x000a_" sqref="AK163 AJ35" xr:uid="{00000000-0002-0000-0100-00008F000000}">
      <formula1>0</formula1>
      <formula2>300</formula2>
    </dataValidation>
    <dataValidation type="textLength" errorStyle="information" allowBlank="1" showInputMessage="1" showErrorMessage="1" error="XLBVal:6=-1200_x000d__x000a_" sqref="AI180" xr:uid="{00000000-0002-0000-0100-000090000000}">
      <formula1>0</formula1>
      <formula2>300</formula2>
    </dataValidation>
    <dataValidation type="textLength" errorStyle="information" allowBlank="1" showInputMessage="1" showErrorMessage="1" error="XLBVal:6=-1347.5_x000d__x000a_" sqref="AK175" xr:uid="{00000000-0002-0000-0100-000091000000}">
      <formula1>0</formula1>
      <formula2>300</formula2>
    </dataValidation>
    <dataValidation type="textLength" errorStyle="information" allowBlank="1" showInputMessage="1" showErrorMessage="1" error="XLBVal:6=-1765_x000d__x000a_" sqref="AK176" xr:uid="{00000000-0002-0000-0100-000092000000}">
      <formula1>0</formula1>
      <formula2>300</formula2>
    </dataValidation>
    <dataValidation type="textLength" errorStyle="information" allowBlank="1" showInputMessage="1" showErrorMessage="1" error="XLBVal:6=-1232.5_x000d__x000a_" sqref="AI170" xr:uid="{00000000-0002-0000-0100-000093000000}">
      <formula1>0</formula1>
      <formula2>300</formula2>
    </dataValidation>
    <dataValidation type="textLength" errorStyle="information" allowBlank="1" showInputMessage="1" showErrorMessage="1" error="XLBVal:6=-4875_x000d__x000a_" sqref="AK139" xr:uid="{00000000-0002-0000-0100-000094000000}">
      <formula1>0</formula1>
      <formula2>300</formula2>
    </dataValidation>
    <dataValidation type="textLength" errorStyle="information" allowBlank="1" showInputMessage="1" showErrorMessage="1" error="XLBVal:6=-1650.5_x000d__x000a_" sqref="AK112" xr:uid="{00000000-0002-0000-0100-000095000000}">
      <formula1>0</formula1>
      <formula2>300</formula2>
    </dataValidation>
    <dataValidation type="textLength" errorStyle="information" allowBlank="1" showInputMessage="1" showErrorMessage="1" error="XLBVal:6=-1698_x000d__x000a_" sqref="AI106" xr:uid="{00000000-0002-0000-0100-000096000000}">
      <formula1>0</formula1>
      <formula2>300</formula2>
    </dataValidation>
    <dataValidation type="textLength" errorStyle="information" allowBlank="1" showInputMessage="1" showErrorMessage="1" error="XLBVal:6=-513_x000d__x000a_" sqref="AI142" xr:uid="{00000000-0002-0000-0100-000097000000}">
      <formula1>0</formula1>
      <formula2>300</formula2>
    </dataValidation>
    <dataValidation type="textLength" errorStyle="information" allowBlank="1" showInputMessage="1" showErrorMessage="1" error="XLBVal:6=-116_x000d__x000a_" sqref="AK167" xr:uid="{00000000-0002-0000-0100-000098000000}">
      <formula1>0</formula1>
      <formula2>300</formula2>
    </dataValidation>
    <dataValidation type="textLength" errorStyle="information" allowBlank="1" showInputMessage="1" showErrorMessage="1" error="XLBVal:6=-354_x000d__x000a_" sqref="AK78" xr:uid="{00000000-0002-0000-0100-000099000000}">
      <formula1>0</formula1>
      <formula2>300</formula2>
    </dataValidation>
    <dataValidation type="textLength" errorStyle="information" allowBlank="1" showInputMessage="1" showErrorMessage="1" error="XLBVal:6=-2576_x000d__x000a_" sqref="AI155" xr:uid="{00000000-0002-0000-0100-00009A000000}">
      <formula1>0</formula1>
      <formula2>300</formula2>
    </dataValidation>
    <dataValidation type="textLength" errorStyle="information" allowBlank="1" showInputMessage="1" showErrorMessage="1" error="XLBVal:6=-240_x000d__x000a_" sqref="AJ142" xr:uid="{00000000-0002-0000-0100-00009B000000}">
      <formula1>0</formula1>
      <formula2>300</formula2>
    </dataValidation>
    <dataValidation type="textLength" errorStyle="information" allowBlank="1" showInputMessage="1" showErrorMessage="1" error="XLBVal:6=-1445_x000d__x000a_" sqref="AK164" xr:uid="{00000000-0002-0000-0100-00009C000000}">
      <formula1>0</formula1>
      <formula2>300</formula2>
    </dataValidation>
    <dataValidation type="textLength" errorStyle="information" allowBlank="1" showInputMessage="1" showErrorMessage="1" error="XLBVal:6=-247_x000d__x000a_" sqref="AJ171" xr:uid="{00000000-0002-0000-0100-00009D000000}">
      <formula1>0</formula1>
      <formula2>300</formula2>
    </dataValidation>
    <dataValidation type="textLength" errorStyle="information" allowBlank="1" showInputMessage="1" showErrorMessage="1" error="XLBVal:6=-147_x000d__x000a_" sqref="AK179" xr:uid="{00000000-0002-0000-0100-00009E000000}">
      <formula1>0</formula1>
      <formula2>300</formula2>
    </dataValidation>
    <dataValidation type="textLength" errorStyle="information" allowBlank="1" showInputMessage="1" showErrorMessage="1" error="XLBVal:6=-447_x000d__x000a_" sqref="AL166" xr:uid="{00000000-0002-0000-0100-00009F000000}">
      <formula1>0</formula1>
      <formula2>300</formula2>
    </dataValidation>
    <dataValidation type="textLength" errorStyle="information" allowBlank="1" showInputMessage="1" showErrorMessage="1" error="XLBVal:6=-1791_x000d__x000a_" sqref="AK132" xr:uid="{00000000-0002-0000-0100-0000A0000000}">
      <formula1>0</formula1>
      <formula2>300</formula2>
    </dataValidation>
    <dataValidation type="textLength" errorStyle="information" allowBlank="1" showInputMessage="1" showErrorMessage="1" error="XLBVal:6=-582.5_x000d__x000a_" sqref="AK170" xr:uid="{00000000-0002-0000-0100-0000A1000000}">
      <formula1>0</formula1>
      <formula2>300</formula2>
    </dataValidation>
    <dataValidation type="textLength" errorStyle="information" allowBlank="1" showInputMessage="1" showErrorMessage="1" error="XLBVal:6=-324_x000d__x000a_" sqref="AI154" xr:uid="{00000000-0002-0000-0100-0000A2000000}">
      <formula1>0</formula1>
      <formula2>300</formula2>
    </dataValidation>
    <dataValidation type="textLength" errorStyle="information" allowBlank="1" showInputMessage="1" showErrorMessage="1" error="XLBVal:6=-330_x000d__x000a_" sqref="AL178" xr:uid="{00000000-0002-0000-0100-0000A3000000}">
      <formula1>0</formula1>
      <formula2>300</formula2>
    </dataValidation>
    <dataValidation type="textLength" errorStyle="information" allowBlank="1" showInputMessage="1" showErrorMessage="1" error="XLBVal:6=-258.5_x000d__x000a_" sqref="AL171 AI83" xr:uid="{00000000-0002-0000-0100-0000A4000000}">
      <formula1>0</formula1>
      <formula2>300</formula2>
    </dataValidation>
    <dataValidation type="textLength" errorStyle="information" allowBlank="1" showInputMessage="1" showErrorMessage="1" error="XLBVal:6=-186_x000d__x000a_" sqref="AJ165" xr:uid="{00000000-0002-0000-0100-0000A5000000}">
      <formula1>0</formula1>
      <formula2>300</formula2>
    </dataValidation>
    <dataValidation type="textLength" errorStyle="information" allowBlank="1" showInputMessage="1" showErrorMessage="1" error="XLBVal:6=-561_x000d__x000a_" sqref="AK142" xr:uid="{00000000-0002-0000-0100-0000A6000000}">
      <formula1>0</formula1>
      <formula2>300</formula2>
    </dataValidation>
    <dataValidation type="textLength" errorStyle="information" allowBlank="1" showInputMessage="1" showErrorMessage="1" error="XLBVal:6=-941_x000d__x000a_" sqref="AI181" xr:uid="{00000000-0002-0000-0100-0000A7000000}">
      <formula1>0</formula1>
      <formula2>300</formula2>
    </dataValidation>
    <dataValidation type="textLength" errorStyle="information" allowBlank="1" showInputMessage="1" showErrorMessage="1" error="XLBVal:6=-516_x000d__x000a_" sqref="AJ168" xr:uid="{00000000-0002-0000-0100-0000A8000000}">
      <formula1>0</formula1>
      <formula2>300</formula2>
    </dataValidation>
    <dataValidation type="textLength" errorStyle="information" allowBlank="1" showInputMessage="1" showErrorMessage="1" error="XLBVal:6=-899.5_x000d__x000a_" sqref="AK155" xr:uid="{00000000-0002-0000-0100-0000A9000000}">
      <formula1>0</formula1>
      <formula2>300</formula2>
    </dataValidation>
    <dataValidation type="textLength" errorStyle="information" allowBlank="1" showInputMessage="1" showErrorMessage="1" error="XLBVal:6=253_x000d__x000a_" sqref="AI172" xr:uid="{00000000-0002-0000-0100-0000AA000000}">
      <formula1>0</formula1>
      <formula2>300</formula2>
    </dataValidation>
    <dataValidation type="textLength" errorStyle="information" allowBlank="1" showInputMessage="1" showErrorMessage="1" error="XLBVal:6=-291_x000d__x000a_" sqref="AI158" xr:uid="{00000000-0002-0000-0100-0000AB000000}">
      <formula1>0</formula1>
      <formula2>300</formula2>
    </dataValidation>
    <dataValidation type="textLength" errorStyle="information" allowBlank="1" showInputMessage="1" showErrorMessage="1" error="XLBVal:6=-667_x000d__x000a_" sqref="AK86" xr:uid="{00000000-0002-0000-0100-0000AC000000}">
      <formula1>0</formula1>
      <formula2>300</formula2>
    </dataValidation>
    <dataValidation type="textLength" errorStyle="information" allowBlank="1" showInputMessage="1" showErrorMessage="1" error="XLBVal:6=-72_x000d__x000a_" sqref="AL73" xr:uid="{00000000-0002-0000-0100-0000AD000000}">
      <formula1>0</formula1>
      <formula2>300</formula2>
    </dataValidation>
    <dataValidation type="textLength" errorStyle="information" allowBlank="1" showInputMessage="1" showErrorMessage="1" error="XLBVal:6=-430_x000d__x000a_" sqref="AI171" xr:uid="{00000000-0002-0000-0100-0000AE000000}">
      <formula1>0</formula1>
      <formula2>300</formula2>
    </dataValidation>
    <dataValidation type="textLength" errorStyle="information" allowBlank="1" showInputMessage="1" showErrorMessage="1" error="XLBVal:6=-282_x000d__x000a_" sqref="AI166" xr:uid="{00000000-0002-0000-0100-0000AF000000}">
      <formula1>0</formula1>
      <formula2>300</formula2>
    </dataValidation>
    <dataValidation type="textLength" errorStyle="information" allowBlank="1" showInputMessage="1" showErrorMessage="1" error="XLBVal:6=-634_x000d__x000a_" sqref="AK162" xr:uid="{00000000-0002-0000-0100-0000B0000000}">
      <formula1>0</formula1>
      <formula2>300</formula2>
    </dataValidation>
    <dataValidation type="textLength" errorStyle="information" allowBlank="1" showInputMessage="1" showErrorMessage="1" error="XLBVal:6=-390_x000d__x000a_" sqref="AI156" xr:uid="{00000000-0002-0000-0100-0000B1000000}">
      <formula1>0</formula1>
      <formula2>300</formula2>
    </dataValidation>
    <dataValidation type="textLength" errorStyle="information" allowBlank="1" showInputMessage="1" showErrorMessage="1" error="XLBVal:6=-435_x000d__x000a_" sqref="AJ143 AJ81" xr:uid="{00000000-0002-0000-0100-0000B2000000}">
      <formula1>0</formula1>
      <formula2>300</formula2>
    </dataValidation>
    <dataValidation type="textLength" errorStyle="information" allowBlank="1" showInputMessage="1" showErrorMessage="1" error="XLBVal:6=-958.25_x000d__x000a_" sqref="AK108" xr:uid="{00000000-0002-0000-0100-0000B3000000}">
      <formula1>0</formula1>
      <formula2>300</formula2>
    </dataValidation>
    <dataValidation type="textLength" errorStyle="information" allowBlank="1" showInputMessage="1" showErrorMessage="1" error="XLBVal:6=-159_x000d__x000a_" sqref="AL95 AI73" xr:uid="{00000000-0002-0000-0100-0000B4000000}">
      <formula1>0</formula1>
      <formula2>300</formula2>
    </dataValidation>
    <dataValidation type="textLength" errorStyle="information" allowBlank="1" showInputMessage="1" showErrorMessage="1" error="XLBVal:6=-232_x000d__x000a_" sqref="AJ156" xr:uid="{00000000-0002-0000-0100-0000B5000000}">
      <formula1>0</formula1>
      <formula2>300</formula2>
    </dataValidation>
    <dataValidation type="textLength" errorStyle="information" allowBlank="1" showInputMessage="1" showErrorMessage="1" error="XLBVal:6=-20_x000d__x000a_" sqref="AI176" xr:uid="{00000000-0002-0000-0100-0000B6000000}">
      <formula1>0</formula1>
      <formula2>300</formula2>
    </dataValidation>
    <dataValidation type="textLength" errorStyle="information" allowBlank="1" showInputMessage="1" showErrorMessage="1" error="XLBVal:6=-570_x000d__x000a_" sqref="AJ163" xr:uid="{00000000-0002-0000-0100-0000B7000000}">
      <formula1>0</formula1>
      <formula2>300</formula2>
    </dataValidation>
    <dataValidation type="textLength" errorStyle="information" allowBlank="1" showInputMessage="1" showErrorMessage="1" error="XLBVal:6=-1379.5_x000d__x000a_" sqref="AK150" xr:uid="{00000000-0002-0000-0100-0000B8000000}">
      <formula1>0</formula1>
      <formula2>300</formula2>
    </dataValidation>
    <dataValidation type="textLength" errorStyle="information" allowBlank="1" showInputMessage="1" showErrorMessage="1" error="XLBVal:6=-856.5_x000d__x000a_" sqref="AK171" xr:uid="{00000000-0002-0000-0100-0000B9000000}">
      <formula1>0</formula1>
      <formula2>300</formula2>
    </dataValidation>
    <dataValidation type="textLength" errorStyle="information" allowBlank="1" showInputMessage="1" showErrorMessage="1" error="XLBVal:6=-93_x000d__x000a_" sqref="AL158" xr:uid="{00000000-0002-0000-0100-0000BA000000}">
      <formula1>0</formula1>
      <formula2>300</formula2>
    </dataValidation>
    <dataValidation type="textLength" errorStyle="information" allowBlank="1" showInputMessage="1" showErrorMessage="1" error="XLBVal:6=-1128_x000d__x000a_" sqref="AK96" xr:uid="{00000000-0002-0000-0100-0000BB000000}">
      <formula1>0</formula1>
      <formula2>300</formula2>
    </dataValidation>
    <dataValidation type="textLength" errorStyle="information" allowBlank="1" showInputMessage="1" showErrorMessage="1" error="XLBVal:6=-2266.5_x000d__x000a_" sqref="AK148" xr:uid="{00000000-0002-0000-0100-0000BC000000}">
      <formula1>0</formula1>
      <formula2>300</formula2>
    </dataValidation>
    <dataValidation type="textLength" errorStyle="information" allowBlank="1" showInputMessage="1" showErrorMessage="1" error="XLBVal:6=-603_x000d__x000a_" sqref="AI88" xr:uid="{00000000-0002-0000-0100-0000BD000000}">
      <formula1>0</formula1>
      <formula2>300</formula2>
    </dataValidation>
    <dataValidation type="textLength" errorStyle="information" allowBlank="1" showInputMessage="1" showErrorMessage="1" error="XLBVal:6=-77_x000d__x000a_" sqref="AJ75" xr:uid="{00000000-0002-0000-0100-0000BE000000}">
      <formula1>0</formula1>
      <formula2>300</formula2>
    </dataValidation>
    <dataValidation type="textLength" errorStyle="information" allowBlank="1" showInputMessage="1" showErrorMessage="1" error="XLBVal:6=-3439_x000d__x000a_" sqref="AI101" xr:uid="{00000000-0002-0000-0100-0000BF000000}">
      <formula1>0</formula1>
      <formula2>300</formula2>
    </dataValidation>
    <dataValidation type="textLength" errorStyle="information" allowBlank="1" showInputMessage="1" showErrorMessage="1" error="XLBVal:6=-396_x000d__x000a_" sqref="AK75 AK5" xr:uid="{00000000-0002-0000-0100-0000C0000000}">
      <formula1>0</formula1>
      <formula2>300</formula2>
    </dataValidation>
    <dataValidation type="textLength" errorStyle="information" allowBlank="1" showInputMessage="1" showErrorMessage="1" error="XLBVal:6=-645_x000d__x000a_" sqref="AK62" xr:uid="{00000000-0002-0000-0100-0000C1000000}">
      <formula1>0</formula1>
      <formula2>300</formula2>
    </dataValidation>
    <dataValidation type="textLength" errorStyle="information" allowBlank="1" showInputMessage="1" showErrorMessage="1" error="XLBVal:6=-493_x000d__x000a_" sqref="AK30 AK99" xr:uid="{00000000-0002-0000-0100-0000C2000000}">
      <formula1>0</formula1>
      <formula2>300</formula2>
    </dataValidation>
    <dataValidation type="textLength" errorStyle="information" allowBlank="1" showInputMessage="1" showErrorMessage="1" error="XLBVal:6=-1584_x000d__x000a_" sqref="AK140" xr:uid="{00000000-0002-0000-0100-0000C3000000}">
      <formula1>0</formula1>
      <formula2>300</formula2>
    </dataValidation>
    <dataValidation type="textLength" errorStyle="information" allowBlank="1" showInputMessage="1" showErrorMessage="1" error="XLBVal:6=-633_x000d__x000a_" sqref="AK114" xr:uid="{00000000-0002-0000-0100-0000C4000000}">
      <formula1>0</formula1>
      <formula2>300</formula2>
    </dataValidation>
    <dataValidation type="textLength" errorStyle="information" allowBlank="1" showInputMessage="1" showErrorMessage="1" error="XLBVal:6=-594_x000d__x000a_" sqref="AK90" xr:uid="{00000000-0002-0000-0100-0000C5000000}">
      <formula1>0</formula1>
      <formula2>300</formula2>
    </dataValidation>
    <dataValidation type="textLength" errorStyle="information" allowBlank="1" showInputMessage="1" showErrorMessage="1" error="XLBVal:6=-188_x000d__x000a_" sqref="AI179" xr:uid="{00000000-0002-0000-0100-0000C6000000}">
      <formula1>0</formula1>
      <formula2>300</formula2>
    </dataValidation>
    <dataValidation type="textLength" errorStyle="information" allowBlank="1" showInputMessage="1" showErrorMessage="1" error="XLBVal:6=-351_x000d__x000a_" sqref="AJ166" xr:uid="{00000000-0002-0000-0100-0000C7000000}">
      <formula1>0</formula1>
      <formula2>300</formula2>
    </dataValidation>
    <dataValidation type="textLength" errorStyle="information" allowBlank="1" showInputMessage="1" showErrorMessage="1" error="XLBVal:6=-1551_x000d__x000a_" sqref="AL106" xr:uid="{00000000-0002-0000-0100-0000C8000000}">
      <formula1>0</formula1>
      <formula2>300</formula2>
    </dataValidation>
    <dataValidation type="textLength" errorStyle="information" allowBlank="1" showInputMessage="1" showErrorMessage="1" error="XLBVal:6=-3033_x000d__x000a_" sqref="AJ100" xr:uid="{00000000-0002-0000-0100-0000C9000000}">
      <formula1>0</formula1>
      <formula2>300</formula2>
    </dataValidation>
    <dataValidation type="textLength" errorStyle="information" allowBlank="1" showInputMessage="1" showErrorMessage="1" error="XLBVal:6=-312_x000d__x000a_" sqref="AK87" xr:uid="{00000000-0002-0000-0100-0000CA000000}">
      <formula1>0</formula1>
      <formula2>300</formula2>
    </dataValidation>
    <dataValidation type="textLength" errorStyle="information" allowBlank="1" showInputMessage="1" showErrorMessage="1" error="XLBVal:6=-199_x000d__x000a_" sqref="AK42" xr:uid="{00000000-0002-0000-0100-0000CB000000}">
      <formula1>0</formula1>
      <formula2>300</formula2>
    </dataValidation>
    <dataValidation type="textLength" errorStyle="information" allowBlank="1" showInputMessage="1" showErrorMessage="1" error="XLBVal:6=-1045_x000d__x000a_" sqref="AK9" xr:uid="{00000000-0002-0000-0100-0000CC000000}">
      <formula1>0</formula1>
      <formula2>300</formula2>
    </dataValidation>
    <dataValidation type="textLength" errorStyle="information" allowBlank="1" showInputMessage="1" showErrorMessage="1" error="XLBVal:6=-711_x000d__x000a_" sqref="AL97 AK55" xr:uid="{00000000-0002-0000-0100-0000CD000000}">
      <formula1>0</formula1>
      <formula2>300</formula2>
    </dataValidation>
    <dataValidation type="textLength" errorStyle="information" allowBlank="1" showInputMessage="1" showErrorMessage="1" error="XLBVal:6=-1583.5_x000d__x000a_" sqref="AK76" xr:uid="{00000000-0002-0000-0100-0000CE000000}">
      <formula1>0</formula1>
      <formula2>300</formula2>
    </dataValidation>
    <dataValidation type="textLength" errorStyle="information" allowBlank="1" showInputMessage="1" showErrorMessage="1" error="XLBVal:6=-258_x000d__x000a_" sqref="AK115 AI10" xr:uid="{00000000-0002-0000-0100-0000CF000000}">
      <formula1>0</formula1>
      <formula2>300</formula2>
    </dataValidation>
    <dataValidation type="textLength" errorStyle="information" allowBlank="1" showInputMessage="1" showErrorMessage="1" error="XLBVal:6=-573.5_x000d__x000a_" sqref="AK83" xr:uid="{00000000-0002-0000-0100-0000D0000000}">
      <formula1>0</formula1>
      <formula2>300</formula2>
    </dataValidation>
    <dataValidation type="textLength" errorStyle="information" allowBlank="1" showInputMessage="1" showErrorMessage="1" error="XLBVal:6=-647_x000d__x000a_" sqref="AK38" xr:uid="{00000000-0002-0000-0100-0000D1000000}">
      <formula1>0</formula1>
      <formula2>300</formula2>
    </dataValidation>
    <dataValidation type="textLength" errorStyle="information" allowBlank="1" showInputMessage="1" showErrorMessage="1" error="XLBVal:6=-470.5_x000d__x000a_" sqref="AK156" xr:uid="{00000000-0002-0000-0100-0000D2000000}">
      <formula1>0</formula1>
      <formula2>300</formula2>
    </dataValidation>
    <dataValidation type="textLength" errorStyle="information" allowBlank="1" showInputMessage="1" showErrorMessage="1" error="XLBVal:6=-734_x000d__x000a_" sqref="AJ103" xr:uid="{00000000-0002-0000-0100-0000D3000000}">
      <formula1>0</formula1>
      <formula2>300</formula2>
    </dataValidation>
    <dataValidation type="textLength" errorStyle="information" allowBlank="1" showInputMessage="1" showErrorMessage="1" error="XLBVal:6=-135.5_x000d__x000a_" sqref="AK169" xr:uid="{00000000-0002-0000-0100-0000D4000000}">
      <formula1>0</formula1>
      <formula2>300</formula2>
    </dataValidation>
    <dataValidation type="textLength" errorStyle="information" allowBlank="1" showInputMessage="1" showErrorMessage="1" error="XLBVal:6=-333.5_x000d__x000a_" sqref="AL156" xr:uid="{00000000-0002-0000-0100-0000D5000000}">
      <formula1>0</formula1>
      <formula2>300</formula2>
    </dataValidation>
    <dataValidation type="textLength" errorStyle="information" allowBlank="1" showInputMessage="1" showErrorMessage="1" error="XLBVal:6=-796_x000d__x000a_" sqref="AK95" xr:uid="{00000000-0002-0000-0100-0000D6000000}">
      <formula1>0</formula1>
      <formula2>300</formula2>
    </dataValidation>
    <dataValidation type="textLength" errorStyle="information" allowBlank="1" showInputMessage="1" showErrorMessage="1" error="XLBVal:6=-1098_x000d__x000a_" sqref="AI89" xr:uid="{00000000-0002-0000-0100-0000D7000000}">
      <formula1>0</formula1>
      <formula2>300</formula2>
    </dataValidation>
    <dataValidation type="textLength" errorStyle="information" allowBlank="1" showInputMessage="1" showErrorMessage="1" error="XLBVal:6=-515_x000d__x000a_" sqref="AK50" xr:uid="{00000000-0002-0000-0100-0000D8000000}">
      <formula1>0</formula1>
      <formula2>300</formula2>
    </dataValidation>
    <dataValidation type="textLength" errorStyle="information" allowBlank="1" showInputMessage="1" showErrorMessage="1" error="XLBVal:6=-1116.5_x000d__x000a_" sqref="AK126" xr:uid="{00000000-0002-0000-0100-0000D9000000}">
      <formula1>0</formula1>
      <formula2>300</formula2>
    </dataValidation>
    <dataValidation type="textLength" errorStyle="information" allowBlank="1" showInputMessage="1" showErrorMessage="1" error="XLBVal:6=-252_x000d__x000a_" sqref="AI117 AL38 AI111" xr:uid="{00000000-0002-0000-0100-0000DA000000}">
      <formula1>0</formula1>
      <formula2>300</formula2>
    </dataValidation>
    <dataValidation type="textLength" errorStyle="information" allowBlank="1" showInputMessage="1" showErrorMessage="1" error="XLBVal:6=-786_x000d__x000a_" sqref="AL110" xr:uid="{00000000-0002-0000-0100-0000DB000000}">
      <formula1>0</formula1>
      <formula2>300</formula2>
    </dataValidation>
    <dataValidation type="textLength" errorStyle="information" allowBlank="1" showInputMessage="1" showErrorMessage="1" error="XLBVal:6=-1112_x000d__x000a_" sqref="AK91" xr:uid="{00000000-0002-0000-0100-0000DC000000}">
      <formula1>0</formula1>
      <formula2>300</formula2>
    </dataValidation>
    <dataValidation type="textLength" errorStyle="information" allowBlank="1" showInputMessage="1" showErrorMessage="1" error="XLBVal:6=-141_x000d__x000a_" sqref="AI72 AL144" xr:uid="{00000000-0002-0000-0100-0000DD000000}">
      <formula1>0</formula1>
      <formula2>300</formula2>
    </dataValidation>
    <dataValidation type="textLength" errorStyle="information" allowBlank="1" showInputMessage="1" showErrorMessage="1" error="XLBVal:6=-975_x000d__x000a_" sqref="AL65" xr:uid="{00000000-0002-0000-0100-0000DE000000}">
      <formula1>0</formula1>
      <formula2>300</formula2>
    </dataValidation>
    <dataValidation type="textLength" errorStyle="information" allowBlank="1" showInputMessage="1" showErrorMessage="1" error="XLBVal:6=-2398_x000d__x000a_" sqref="AL33" xr:uid="{00000000-0002-0000-0100-0000DF000000}">
      <formula1>0</formula1>
      <formula2>300</formula2>
    </dataValidation>
    <dataValidation type="textLength" errorStyle="information" allowBlank="1" showInputMessage="1" showErrorMessage="1" error="XLBVal:6=-34_x000d__x000a_" sqref="AL159 AL7" xr:uid="{00000000-0002-0000-0100-0000E0000000}">
      <formula1>0</formula1>
      <formula2>300</formula2>
    </dataValidation>
    <dataValidation type="textLength" errorStyle="information" allowBlank="1" showInputMessage="1" showErrorMessage="1" error="XLBVal:6=-126_x000d__x000a_" sqref="AI177" xr:uid="{00000000-0002-0000-0100-0000E1000000}">
      <formula1>0</formula1>
      <formula2>300</formula2>
    </dataValidation>
    <dataValidation type="textLength" errorStyle="information" allowBlank="1" showInputMessage="1" showErrorMessage="1" error="XLBVal:6=-1369.5_x000d__x000a_" sqref="AK151" xr:uid="{00000000-0002-0000-0100-0000E2000000}">
      <formula1>0</formula1>
      <formula2>300</formula2>
    </dataValidation>
    <dataValidation type="textLength" errorStyle="information" allowBlank="1" showInputMessage="1" showErrorMessage="1" error="XLBVal:6=-1377_x000d__x000a_" sqref="AK106" xr:uid="{00000000-0002-0000-0100-0000E3000000}">
      <formula1>0</formula1>
      <formula2>300</formula2>
    </dataValidation>
    <dataValidation type="textLength" errorStyle="information" allowBlank="1" showInputMessage="1" showErrorMessage="1" error="XLBVal:6=-666_x000d__x000a_" sqref="AK135" xr:uid="{00000000-0002-0000-0100-0000E4000000}">
      <formula1>0</formula1>
      <formula2>300</formula2>
    </dataValidation>
    <dataValidation type="textLength" errorStyle="information" allowBlank="1" showInputMessage="1" showErrorMessage="1" error="XLBVal:6=-2478_x000d__x000a_" sqref="AI129" xr:uid="{00000000-0002-0000-0100-0000E5000000}">
      <formula1>0</formula1>
      <formula2>300</formula2>
    </dataValidation>
    <dataValidation type="textLength" errorStyle="information" allowBlank="1" showInputMessage="1" showErrorMessage="1" error="XLBVal:6=-249_x000d__x000a_" sqref="AK103" xr:uid="{00000000-0002-0000-0100-0000E6000000}">
      <formula1>0</formula1>
      <formula2>300</formula2>
    </dataValidation>
    <dataValidation type="textLength" errorStyle="information" allowBlank="1" showInputMessage="1" showErrorMessage="1" error="XLBVal:6=-855_x000d__x000a_" sqref="AI52" xr:uid="{00000000-0002-0000-0100-0000E7000000}">
      <formula1>0</formula1>
      <formula2>300</formula2>
    </dataValidation>
    <dataValidation type="textLength" errorStyle="information" allowBlank="1" showInputMessage="1" showErrorMessage="1" error="XLBVal:6=-1000_x000d__x000a_" sqref="AJ39" xr:uid="{00000000-0002-0000-0100-0000E8000000}">
      <formula1>0</formula1>
      <formula2>300</formula2>
    </dataValidation>
    <dataValidation type="textLength" errorStyle="information" allowBlank="1" showInputMessage="1" showErrorMessage="1" error="XLBVal:6=-474_x000d__x000a_" sqref="AK92" xr:uid="{00000000-0002-0000-0100-0000E9000000}">
      <formula1>0</formula1>
      <formula2>300</formula2>
    </dataValidation>
    <dataValidation type="textLength" errorStyle="information" allowBlank="1" showInputMessage="1" showErrorMessage="1" error="XLBVal:6=-1728_x000d__x000a_" sqref="AI86" xr:uid="{00000000-0002-0000-0100-0000EA000000}">
      <formula1>0</formula1>
      <formula2>300</formula2>
    </dataValidation>
    <dataValidation type="textLength" errorStyle="information" allowBlank="1" showInputMessage="1" showErrorMessage="1" error="XLBVal:6=-88_x000d__x000a_" sqref="AJ73" xr:uid="{00000000-0002-0000-0100-0000EB000000}">
      <formula1>0</formula1>
      <formula2>300</formula2>
    </dataValidation>
    <dataValidation type="textLength" errorStyle="information" allowBlank="1" showInputMessage="1" showErrorMessage="1" error="XLBVal:6=-2329_x000d__x000a_" sqref="AK131" xr:uid="{00000000-0002-0000-0100-0000EC000000}">
      <formula1>0</formula1>
      <formula2>300</formula2>
    </dataValidation>
    <dataValidation type="textLength" errorStyle="information" allowBlank="1" showInputMessage="1" showErrorMessage="1" error="XLBVal:6=-283.5_x000d__x000a_" sqref="AJ80" xr:uid="{00000000-0002-0000-0100-0000ED000000}">
      <formula1>0</formula1>
      <formula2>300</formula2>
    </dataValidation>
    <dataValidation type="textLength" errorStyle="information" allowBlank="1" showInputMessage="1" showErrorMessage="1" error="XLBVal:6=-1773_x000d__x000a_" sqref="AK54" xr:uid="{00000000-0002-0000-0100-0000EE000000}">
      <formula1>0</formula1>
      <formula2>300</formula2>
    </dataValidation>
    <dataValidation type="textLength" errorStyle="information" allowBlank="1" showInputMessage="1" showErrorMessage="1" error="XLBVal:6=-1710_x000d__x000a_" sqref="AI48" xr:uid="{00000000-0002-0000-0100-0000EF000000}">
      <formula1>0</formula1>
      <formula2>300</formula2>
    </dataValidation>
    <dataValidation type="textLength" errorStyle="information" allowBlank="1" showInputMessage="1" showErrorMessage="1" error="XLBVal:6=-858_x000d__x000a_" sqref="AL41" xr:uid="{00000000-0002-0000-0100-0000F0000000}">
      <formula1>0</formula1>
      <formula2>300</formula2>
    </dataValidation>
    <dataValidation type="textLength" errorStyle="information" allowBlank="1" showInputMessage="1" showErrorMessage="1" error="XLBVal:6=-402.5_x000d__x000a_" sqref="AK82" xr:uid="{00000000-0002-0000-0100-0000F1000000}">
      <formula1>0</formula1>
      <formula2>300</formula2>
    </dataValidation>
    <dataValidation type="textLength" errorStyle="information" allowBlank="1" showInputMessage="1" showErrorMessage="1" error="XLBVal:6=-346_x000d__x000a_" sqref="AJ124" xr:uid="{00000000-0002-0000-0100-0000F2000000}">
      <formula1>0</formula1>
      <formula2>300</formula2>
    </dataValidation>
    <dataValidation type="textLength" errorStyle="information" allowBlank="1" showInputMessage="1" showErrorMessage="1" error="XLBVal:6=-2022_x000d__x000a_" sqref="AK79" xr:uid="{00000000-0002-0000-0100-0000F3000000}">
      <formula1>0</formula1>
      <formula2>300</formula2>
    </dataValidation>
    <dataValidation type="textLength" errorStyle="information" allowBlank="1" showInputMessage="1" showErrorMessage="1" error="XLBVal:6=-395_x000d__x000a_" sqref="AK66" xr:uid="{00000000-0002-0000-0100-0000F4000000}">
      <formula1>0</formula1>
      <formula2>300</formula2>
    </dataValidation>
    <dataValidation type="textLength" errorStyle="information" allowBlank="1" showInputMessage="1" showErrorMessage="1" error="XLBVal:6=-807_x000d__x000a_" sqref="AJ47" xr:uid="{00000000-0002-0000-0100-0000F5000000}">
      <formula1>0</formula1>
      <formula2>300</formula2>
    </dataValidation>
    <dataValidation type="textLength" errorStyle="information" allowBlank="1" showInputMessage="1" showErrorMessage="1" error="XLBVal:6=-705_x000d__x000a_" sqref="AK34" xr:uid="{00000000-0002-0000-0100-0000F6000000}">
      <formula1>0</formula1>
      <formula2>300</formula2>
    </dataValidation>
    <dataValidation type="textLength" errorStyle="information" allowBlank="1" showInputMessage="1" showErrorMessage="1" error="XLBVal:6=-592_x000d__x000a_" sqref="AK69" xr:uid="{00000000-0002-0000-0100-0000F7000000}">
      <formula1>0</formula1>
      <formula2>300</formula2>
    </dataValidation>
    <dataValidation type="textLength" errorStyle="information" allowBlank="1" showInputMessage="1" showErrorMessage="1" error="XLBVal:6=-228.5_x000d__x000a_" sqref="AI167" xr:uid="{00000000-0002-0000-0100-0000F8000000}">
      <formula1>0</formula1>
      <formula2>300</formula2>
    </dataValidation>
    <dataValidation type="textLength" errorStyle="information" allowBlank="1" showInputMessage="1" showErrorMessage="1" error="XLBVal:6=-1373.5_x000d__x000a_" sqref="AJ138" xr:uid="{00000000-0002-0000-0100-0000F9000000}">
      <formula1>0</formula1>
      <formula2>300</formula2>
    </dataValidation>
    <dataValidation type="textLength" errorStyle="information" allowBlank="1" showInputMessage="1" showErrorMessage="1" error="XLBVal:6=-804_x000d__x000a_" sqref="AK105" xr:uid="{00000000-0002-0000-0100-0000FA000000}">
      <formula1>0</formula1>
      <formula2>300</formula2>
    </dataValidation>
    <dataValidation type="textLength" errorStyle="information" allowBlank="1" showInputMessage="1" showErrorMessage="1" error="XLBVal:6=-587_x000d__x000a_" sqref="AK73" xr:uid="{00000000-0002-0000-0100-0000FB000000}">
      <formula1>0</formula1>
      <formula2>300</formula2>
    </dataValidation>
    <dataValidation type="textLength" errorStyle="information" allowBlank="1" showInputMessage="1" showErrorMessage="1" error="XLBVal:6=-609_x000d__x000a_" sqref="AI54" xr:uid="{00000000-0002-0000-0100-0000FC000000}">
      <formula1>0</formula1>
      <formula2>300</formula2>
    </dataValidation>
    <dataValidation type="textLength" errorStyle="information" allowBlank="1" showInputMessage="1" showErrorMessage="1" error="XLBVal:6=-391_x000d__x000a_" sqref="AJ8" xr:uid="{00000000-0002-0000-0100-0000FD000000}">
      <formula1>0</formula1>
      <formula2>300</formula2>
    </dataValidation>
    <dataValidation type="textLength" errorStyle="information" allowBlank="1" showInputMessage="1" showErrorMessage="1" error="XLBVal:6=-783_x000d__x000a_" sqref="AL52" xr:uid="{00000000-0002-0000-0100-0000FE000000}">
      <formula1>0</formula1>
      <formula2>300</formula2>
    </dataValidation>
    <dataValidation type="textLength" errorStyle="information" allowBlank="1" showInputMessage="1" showErrorMessage="1" error="XLBVal:6=-485_x000d__x000a_" sqref="AJ5" xr:uid="{00000000-0002-0000-0100-0000FF000000}">
      <formula1>0</formula1>
      <formula2>300</formula2>
    </dataValidation>
    <dataValidation type="textLength" errorStyle="information" allowBlank="1" showInputMessage="1" showErrorMessage="1" error="XLBVal:6=-46_x000d__x000a_" sqref="AI7" xr:uid="{00000000-0002-0000-0100-000000010000}">
      <formula1>0</formula1>
      <formula2>300</formula2>
    </dataValidation>
    <dataValidation type="textLength" errorStyle="information" allowBlank="1" showInputMessage="1" showErrorMessage="1" error="XLBVal:6=-155_x000d__x000a_" sqref="AJ93 AK141" xr:uid="{00000000-0002-0000-0100-000001010000}">
      <formula1>0</formula1>
      <formula2>300</formula2>
    </dataValidation>
    <dataValidation type="textLength" errorStyle="information" allowBlank="1" showInputMessage="1" showErrorMessage="1" error="XLBVal:6=-1138_x000d__x000a_" sqref="AK80" xr:uid="{00000000-0002-0000-0100-000002010000}">
      <formula1>0</formula1>
      <formula2>300</formula2>
    </dataValidation>
    <dataValidation type="textLength" errorStyle="information" allowBlank="1" showInputMessage="1" showErrorMessage="1" error="XLBVal:6=-1024_x000d__x000a_" sqref="AI159" xr:uid="{00000000-0002-0000-0100-000003010000}">
      <formula1>0</formula1>
      <formula2>300</formula2>
    </dataValidation>
    <dataValidation type="textLength" errorStyle="information" allowBlank="1" showInputMessage="1" showErrorMessage="1" error="XLBVal:6=-1263_x000d__x000a_" sqref="AK109" xr:uid="{00000000-0002-0000-0100-000004010000}">
      <formula1>0</formula1>
      <formula2>300</formula2>
    </dataValidation>
    <dataValidation type="textLength" errorStyle="information" allowBlank="1" showInputMessage="1" showErrorMessage="1" error="XLBVal:6=-335_x000d__x000a_" sqref="AI103" xr:uid="{00000000-0002-0000-0100-000005010000}">
      <formula1>0</formula1>
      <formula2>300</formula2>
    </dataValidation>
    <dataValidation type="textLength" errorStyle="information" allowBlank="1" showInputMessage="1" showErrorMessage="1" error="XLBVal:6=-607.5_x000d__x000a_" sqref="AK77" xr:uid="{00000000-0002-0000-0100-000006010000}">
      <formula1>0</formula1>
      <formula2>300</formula2>
    </dataValidation>
    <dataValidation type="textLength" errorStyle="information" allowBlank="1" showInputMessage="1" showErrorMessage="1" error="XLBVal:6=-1349_x000d__x000a_" sqref="AK64" xr:uid="{00000000-0002-0000-0100-000007010000}">
      <formula1>0</formula1>
      <formula2>300</formula2>
    </dataValidation>
    <dataValidation type="textLength" errorStyle="information" allowBlank="1" showInputMessage="1" showErrorMessage="1" error="XLBVal:6=-736_x000d__x000a_" sqref="AI58" xr:uid="{00000000-0002-0000-0100-000008010000}">
      <formula1>0</formula1>
      <formula2>300</formula2>
    </dataValidation>
    <dataValidation type="textLength" errorStyle="information" allowBlank="1" showInputMessage="1" showErrorMessage="1" error="XLBVal:6=-3633_x000d__x000a_" sqref="AL51" xr:uid="{00000000-0002-0000-0100-000009010000}">
      <formula1>0</formula1>
      <formula2>300</formula2>
    </dataValidation>
    <dataValidation type="textLength" errorStyle="information" allowBlank="1" showInputMessage="1" showErrorMessage="1" error="XLBVal:6=-279_x000d__x000a_" sqref="AK32" xr:uid="{00000000-0002-0000-0100-00000A010000}">
      <formula1>0</formula1>
      <formula2>300</formula2>
    </dataValidation>
    <dataValidation type="textLength" errorStyle="information" allowBlank="1" showInputMessage="1" showErrorMessage="1" error="XLBVal:6=-432.5_x000d__x000a_" sqref="AK67" xr:uid="{00000000-0002-0000-0100-00000B010000}">
      <formula1>0</formula1>
      <formula2>300</formula2>
    </dataValidation>
    <dataValidation type="textLength" errorStyle="information" allowBlank="1" showInputMessage="1" showErrorMessage="1" error="XLBVal:6=-201.5_x000d__x000a_" sqref="AL56" xr:uid="{00000000-0002-0000-0100-00000C010000}">
      <formula1>0</formula1>
      <formula2>300</formula2>
    </dataValidation>
    <dataValidation type="textLength" errorStyle="information" allowBlank="1" showInputMessage="1" showErrorMessage="1" error="XLBVal:6=-299_x000d__x000a_" sqref="AJ50" xr:uid="{00000000-0002-0000-0100-00000D010000}">
      <formula1>0</formula1>
      <formula2>300</formula2>
    </dataValidation>
    <dataValidation type="textLength" errorStyle="information" allowBlank="1" showInputMessage="1" showErrorMessage="1" error="XLBVal:6=-1279_x000d__x000a_" sqref="AK37" xr:uid="{00000000-0002-0000-0100-00000E010000}">
      <formula1>0</formula1>
      <formula2>300</formula2>
    </dataValidation>
    <dataValidation type="textLength" errorStyle="information" allowBlank="1" showInputMessage="1" showErrorMessage="1" error="XLBVal:6=-737_x000d__x000a_" sqref="AK129" xr:uid="{00000000-0002-0000-0100-00000F010000}">
      <formula1>0</formula1>
      <formula2>300</formula2>
    </dataValidation>
    <dataValidation type="textLength" errorStyle="information" allowBlank="1" showInputMessage="1" showErrorMessage="1" error="XLBVal:6=-500_x000d__x000a_" sqref="AL39 AI39" xr:uid="{00000000-0002-0000-0100-000010010000}">
      <formula1>0</formula1>
      <formula2>300</formula2>
    </dataValidation>
    <dataValidation type="textLength" errorStyle="information" allowBlank="1" showInputMessage="1" showErrorMessage="1" error="XLBVal:6=-90_x000d__x000a_" sqref="AI6 AK31" xr:uid="{00000000-0002-0000-0100-000011010000}">
      <formula1>0</formula1>
      <formula2>300</formula2>
    </dataValidation>
    <dataValidation type="textLength" errorStyle="information" allowBlank="1" showInputMessage="1" showErrorMessage="1" error="XLBVal:6=-512_x000d__x000a_" sqref="AI8" xr:uid="{00000000-0002-0000-0100-000012010000}">
      <formula1>0</formula1>
      <formula2>300</formula2>
    </dataValidation>
    <dataValidation type="textLength" errorStyle="information" allowBlank="1" showInputMessage="1" showErrorMessage="1" error="XLBVal:6=-222_x000d__x000a_" sqref="AJ38" xr:uid="{00000000-0002-0000-0100-000013010000}">
      <formula1>0</formula1>
      <formula2>300</formula2>
    </dataValidation>
    <dataValidation type="textLength" errorStyle="information" allowBlank="1" showInputMessage="1" showErrorMessage="1" error="XLBVal:6=-1122_x000d__x000a_" sqref="AK102" xr:uid="{00000000-0002-0000-0100-000014010000}">
      <formula1>0</formula1>
      <formula2>300</formula2>
    </dataValidation>
    <dataValidation type="textLength" errorStyle="information" allowBlank="1" showInputMessage="1" showErrorMessage="1" error="XLBVal:6=-345.5_x000d__x000a_" sqref="AI143" xr:uid="{00000000-0002-0000-0100-000015010000}">
      <formula1>0</formula1>
      <formula2>300</formula2>
    </dataValidation>
    <dataValidation type="textLength" errorStyle="information" allowBlank="1" showInputMessage="1" showErrorMessage="1" error="XLBVal:6=-1034.5_x000d__x000a_" sqref="AK133" xr:uid="{00000000-0002-0000-0100-000016010000}">
      <formula1>0</formula1>
      <formula2>300</formula2>
    </dataValidation>
    <dataValidation type="textLength" errorStyle="information" allowBlank="1" showInputMessage="1" showErrorMessage="1" error="XLBVal:6=-678_x000d__x000a_" sqref="AI95 AK48" xr:uid="{00000000-0002-0000-0100-000017010000}">
      <formula1>0</formula1>
      <formula2>300</formula2>
    </dataValidation>
    <dataValidation type="textLength" errorStyle="information" allowBlank="1" showInputMessage="1" showErrorMessage="1" error="XLBVal:6=-2031_x000d__x000a_" sqref="AL88" xr:uid="{00000000-0002-0000-0100-000018010000}">
      <formula1>0</formula1>
      <formula2>300</formula2>
    </dataValidation>
    <dataValidation type="textLength" errorStyle="information" allowBlank="1" showInputMessage="1" showErrorMessage="1" error="XLBVal:6=-1177.5_x000d__x000a_" sqref="AK56" xr:uid="{00000000-0002-0000-0100-000019010000}">
      <formula1>0</formula1>
      <formula2>300</formula2>
    </dataValidation>
    <dataValidation type="textLength" errorStyle="information" allowBlank="1" showInputMessage="1" showErrorMessage="1" error="XLBVal:6=-904_x000d__x000a_" sqref="AI50" xr:uid="{00000000-0002-0000-0100-00001A010000}">
      <formula1>0</formula1>
      <formula2>300</formula2>
    </dataValidation>
    <dataValidation type="textLength" errorStyle="information" allowBlank="1" showInputMessage="1" showErrorMessage="1" error="XLBVal:6=-823.5_x000d__x000a_" sqref="AJ37" xr:uid="{00000000-0002-0000-0100-00001B010000}">
      <formula1>0</formula1>
      <formula2>300</formula2>
    </dataValidation>
    <dataValidation type="textLength" errorStyle="information" allowBlank="1" showInputMessage="1" showErrorMessage="1" error="XLBVal:6=-519_x000d__x000a_" sqref="AL10" xr:uid="{00000000-0002-0000-0100-00001C010000}">
      <formula1>0</formula1>
      <formula2>300</formula2>
    </dataValidation>
    <dataValidation type="textLength" errorStyle="information" allowBlank="1" showInputMessage="1" showErrorMessage="1" error="XLBVal:6=-946_x000d__x000a_" sqref="AI12" xr:uid="{00000000-0002-0000-0100-00001D010000}">
      <formula1>0</formula1>
      <formula2>300</formula2>
    </dataValidation>
    <dataValidation type="textLength" errorStyle="information" allowBlank="1" showInputMessage="1" showErrorMessage="1" error="XLBVal:6=-333_x000d__x000a_" sqref="AK61" xr:uid="{00000000-0002-0000-0100-00001E010000}">
      <formula1>0</formula1>
      <formula2>300</formula2>
    </dataValidation>
    <dataValidation type="textLength" errorStyle="information" allowBlank="1" showInputMessage="1" showErrorMessage="1" error="XLBVal:6=-129_x000d__x000a_" sqref="AI55" xr:uid="{00000000-0002-0000-0100-00001F010000}">
      <formula1>0</formula1>
      <formula2>300</formula2>
    </dataValidation>
    <dataValidation type="textLength" errorStyle="information" allowBlank="1" showInputMessage="1" showErrorMessage="1" error="XLBVal:6=-421_x000d__x000a_" sqref="AJ42" xr:uid="{00000000-0002-0000-0100-000020010000}">
      <formula1>0</formula1>
      <formula2>300</formula2>
    </dataValidation>
    <dataValidation type="textLength" errorStyle="information" allowBlank="1" showInputMessage="1" showErrorMessage="1" error="XLBVal:6=-906_x000d__x000a_" sqref="AK84" xr:uid="{00000000-0002-0000-0100-000021010000}">
      <formula1>0</formula1>
      <formula2>300</formula2>
    </dataValidation>
    <dataValidation type="textLength" errorStyle="information" allowBlank="1" showInputMessage="1" showErrorMessage="1" error="XLBVal:6=-457_x000d__x000a_" sqref="AI70" xr:uid="{00000000-0002-0000-0100-000022010000}">
      <formula1>0</formula1>
      <formula2>300</formula2>
    </dataValidation>
    <dataValidation type="textLength" errorStyle="information" allowBlank="1" showInputMessage="1" showErrorMessage="1" error="XLBVal:6=-589.5_x000d__x000a_" sqref="AK44" xr:uid="{00000000-0002-0000-0100-000023010000}">
      <formula1>0</formula1>
      <formula2>300</formula2>
    </dataValidation>
    <dataValidation type="textLength" errorStyle="information" allowBlank="1" showInputMessage="1" showErrorMessage="1" error="XLBVal:6=-295_x000d__x000a_" sqref="AK11" xr:uid="{00000000-0002-0000-0100-000024010000}">
      <formula1>0</formula1>
      <formula2>300</formula2>
    </dataValidation>
    <dataValidation type="textLength" errorStyle="information" allowBlank="1" showInputMessage="1" showErrorMessage="1" error="XLBVal:6=-1367_x000d__x000a_" sqref="AL58" xr:uid="{00000000-0002-0000-0100-000025010000}">
      <formula1>0</formula1>
      <formula2>300</formula2>
    </dataValidation>
    <dataValidation type="textLength" errorStyle="information" allowBlank="1" showInputMessage="1" showErrorMessage="1" error="XLBVal:6=-944_x000d__x000a_" sqref="AK39" xr:uid="{00000000-0002-0000-0100-000026010000}">
      <formula1>0</formula1>
      <formula2>300</formula2>
    </dataValidation>
    <dataValidation type="textLength" errorStyle="information" allowBlank="1" showInputMessage="1" showErrorMessage="1" error="XLBVal:6=-1878_x000d__x000a_" sqref="AH6" xr:uid="{00000000-0002-0000-0100-000027010000}">
      <formula1>0</formula1>
      <formula2>300</formula2>
    </dataValidation>
    <dataValidation type="textLength" errorStyle="information" allowBlank="1" showInputMessage="1" showErrorMessage="1" error="XLBVal:6=-639_x000d__x000a_" sqref="AJ62" xr:uid="{00000000-0002-0000-0100-000028010000}">
      <formula1>0</formula1>
      <formula2>300</formula2>
    </dataValidation>
    <dataValidation type="textLength" errorStyle="information" allowBlank="1" showInputMessage="1" showErrorMessage="1" error="XLBVal:6=-977_x000d__x000a_" sqref="AK49" xr:uid="{00000000-0002-0000-0100-000029010000}">
      <formula1>0</formula1>
      <formula2>300</formula2>
    </dataValidation>
    <dataValidation type="textLength" errorStyle="information" allowBlank="1" showInputMessage="1" showErrorMessage="1" error="XLBVal:6=-1245_x000d__x000a_" sqref="AJ106" xr:uid="{00000000-0002-0000-0100-00002A010000}">
      <formula1>0</formula1>
      <formula2>300</formula2>
    </dataValidation>
    <dataValidation type="textLength" errorStyle="information" allowBlank="1" showInputMessage="1" showErrorMessage="1" error="XLBVal:6=-1089_x000d__x000a_" sqref="AK93" xr:uid="{00000000-0002-0000-0100-00002B010000}">
      <formula1>0</formula1>
      <formula2>300</formula2>
    </dataValidation>
    <dataValidation type="textLength" errorStyle="information" allowBlank="1" showInputMessage="1" showErrorMessage="1" error="XLBVal:6=-576_x000d__x000a_" sqref="AJ74" xr:uid="{00000000-0002-0000-0100-00002C010000}">
      <formula1>0</formula1>
      <formula2>300</formula2>
    </dataValidation>
    <dataValidation type="textLength" errorStyle="information" allowBlank="1" showInputMessage="1" showErrorMessage="1" error="XLBVal:6=-177_x000d__x000a_" sqref="AJ29" xr:uid="{00000000-0002-0000-0100-00002D010000}">
      <formula1>0</formula1>
      <formula2>300</formula2>
    </dataValidation>
    <dataValidation type="textLength" errorStyle="information" allowBlank="1" showInputMessage="1" showErrorMessage="1" error="XLBVal:6=-158_x000d__x000a_" sqref="AJ56 AL55" xr:uid="{00000000-0002-0000-0100-00002E010000}">
      <formula1>0</formula1>
      <formula2>300</formula2>
    </dataValidation>
    <dataValidation type="textLength" errorStyle="information" allowBlank="1" showInputMessage="1" showErrorMessage="1" error="XLBVal:6=-630_x000d__x000a_" sqref="AK10 AK8" xr:uid="{00000000-0002-0000-0100-00002F010000}">
      <formula1>0</formula1>
      <formula2>300</formula2>
    </dataValidation>
    <dataValidation type="textLength" errorStyle="information" allowBlank="1" showInputMessage="1" showErrorMessage="1" error="XLBVal:6=-426_x000d__x000a_" sqref="AK113" xr:uid="{00000000-0002-0000-0100-000030010000}">
      <formula1>0</formula1>
      <formula2>300</formula2>
    </dataValidation>
    <dataValidation type="textLength" errorStyle="information" allowBlank="1" showInputMessage="1" showErrorMessage="1" error="XLBVal:6=-456_x000d__x000a_" sqref="AI75" xr:uid="{00000000-0002-0000-0100-000031010000}">
      <formula1>0</formula1>
      <formula2>300</formula2>
    </dataValidation>
    <dataValidation type="textLength" errorStyle="information" allowBlank="1" showInputMessage="1" showErrorMessage="1" error="XLBVal:6=-1353.5_x000d__x000a_" sqref="AK36" xr:uid="{00000000-0002-0000-0100-000032010000}">
      <formula1>0</formula1>
      <formula2>300</formula2>
    </dataValidation>
    <dataValidation type="textLength" errorStyle="information" allowBlank="1" showInputMessage="1" showErrorMessage="1" error="XLBVal:6=-1481_x000d__x000a_" sqref="AI30" xr:uid="{00000000-0002-0000-0100-000033010000}">
      <formula1>0</formula1>
      <formula2>300</formula2>
    </dataValidation>
    <dataValidation type="textLength" errorStyle="information" allowBlank="1" showInputMessage="1" showErrorMessage="1" error="XLBVal:6=-1106_x000d__x000a_" sqref="AK63" xr:uid="{00000000-0002-0000-0100-000034010000}">
      <formula1>0</formula1>
      <formula2>300</formula2>
    </dataValidation>
    <dataValidation type="textLength" errorStyle="information" allowBlank="1" showInputMessage="1" showErrorMessage="1" error="XLBVal:6=-102_x000d__x000a_" sqref="AL50" xr:uid="{00000000-0002-0000-0100-000035010000}">
      <formula1>0</formula1>
      <formula2>300</formula2>
    </dataValidation>
    <dataValidation type="textLength" errorStyle="information" allowBlank="1" showInputMessage="1" showErrorMessage="1" error="XLBVal:6=-480_x000d__x000a_" sqref="AI35" xr:uid="{00000000-0002-0000-0100-000036010000}">
      <formula1>0</formula1>
      <formula2>300</formula2>
    </dataValidation>
    <dataValidation type="textLength" errorStyle="information" allowBlank="1" showInputMessage="1" showErrorMessage="1" error="XLBVal:6=-202_x000d__x000a_" sqref="AL8" xr:uid="{00000000-0002-0000-0100-000037010000}">
      <formula1>0</formula1>
      <formula2>300</formula2>
    </dataValidation>
    <dataValidation type="textLength" errorStyle="information" allowBlank="1" showInputMessage="1" showErrorMessage="1" error="XLBVal:6=-1773.5_x000d__x000a_" sqref="AK134" xr:uid="{00000000-0002-0000-0100-000038010000}">
      <formula1>0</formula1>
      <formula2>300</formula2>
    </dataValidation>
    <dataValidation type="textLength" errorStyle="information" allowBlank="1" showInputMessage="1" showErrorMessage="1" error="XLBVal:6=-2196_x000d__x000a_" sqref="AI96" xr:uid="{00000000-0002-0000-0100-000039010000}">
      <formula1>0</formula1>
      <formula2>300</formula2>
    </dataValidation>
    <dataValidation type="textLength" errorStyle="information" allowBlank="1" showInputMessage="1" showErrorMessage="1" error="XLBVal:6=-851.5_x000d__x000a_" sqref="AI175" xr:uid="{00000000-0002-0000-0100-00003A010000}">
      <formula1>0</formula1>
      <formula2>300</formula2>
    </dataValidation>
    <dataValidation type="textLength" errorStyle="information" allowBlank="1" showInputMessage="1" showErrorMessage="1" error="XLBVal:6=-318_x000d__x000a_" sqref="AJ98" xr:uid="{00000000-0002-0000-0100-00003B010000}">
      <formula1>0</formula1>
      <formula2>300</formula2>
    </dataValidation>
    <dataValidation type="textLength" errorStyle="information" allowBlank="1" showInputMessage="1" showErrorMessage="1" error="XLBVal:6=-739_x000d__x000a_" sqref="AK85" xr:uid="{00000000-0002-0000-0100-00003C010000}">
      <formula1>0</formula1>
      <formula2>300</formula2>
    </dataValidation>
    <dataValidation type="textLength" errorStyle="information" allowBlank="1" showInputMessage="1" showErrorMessage="1" error="XLBVal:6=-407_x000d__x000a_" sqref="AK72" xr:uid="{00000000-0002-0000-0100-00003D010000}">
      <formula1>0</formula1>
      <formula2>300</formula2>
    </dataValidation>
    <dataValidation type="textLength" errorStyle="information" allowBlank="1" showInputMessage="1" showErrorMessage="1" error="XLBVal:6=-3081_x000d__x000a_" sqref="AK40" xr:uid="{00000000-0002-0000-0100-00003E010000}">
      <formula1>0</formula1>
      <formula2>300</formula2>
    </dataValidation>
    <dataValidation type="textLength" errorStyle="information" allowBlank="1" showInputMessage="1" showErrorMessage="1" error="XLBVal:6=-860.5_x000d__x000a_" sqref="AK7" xr:uid="{00000000-0002-0000-0100-00003F010000}">
      <formula1>0</formula1>
      <formula2>300</formula2>
    </dataValidation>
    <dataValidation type="textLength" errorStyle="information" allowBlank="1" showInputMessage="1" showErrorMessage="1" error="XLBVal:6=-504_x000d__x000a_" sqref="AI61" xr:uid="{00000000-0002-0000-0100-000040010000}">
      <formula1>0</formula1>
      <formula2>300</formula2>
    </dataValidation>
    <dataValidation type="textLength" errorStyle="information" allowBlank="1" showInputMessage="1" showErrorMessage="1" error="XLBVal:6=-1044_x000d__x000a_" sqref="AJ48" xr:uid="{00000000-0002-0000-0100-000041010000}">
      <formula1>0</formula1>
      <formula2>300</formula2>
    </dataValidation>
    <dataValidation type="textLength" errorStyle="information" allowBlank="1" showInputMessage="1" showErrorMessage="1" error="XLBVal:6=-198_x000d__x000a_" sqref="AK35" xr:uid="{00000000-0002-0000-0100-000042010000}">
      <formula1>0</formula1>
      <formula2>300</formula2>
    </dataValidation>
    <dataValidation type="textLength" errorStyle="information" allowBlank="1" showInputMessage="1" showErrorMessage="1" error="XLBVal:6=-1067.5_x000d__x000a_" sqref="AI29" xr:uid="{00000000-0002-0000-0100-000043010000}">
      <formula1>0</formula1>
      <formula2>300</formula2>
    </dataValidation>
    <dataValidation type="list" allowBlank="1" showInputMessage="1" showErrorMessage="1" sqref="L8:L9" xr:uid="{00000000-0002-0000-0100-000045010000}">
      <formula1>QTR</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5:H23" xr:uid="{CF72F9F4-A157-4069-ACA5-B098135E588E}">
      <formula1>INDIRECT(SUBSTITUTE(V15," ","_"))</formula1>
    </dataValidation>
    <dataValidation allowBlank="1" showInputMessage="1" showErrorMessage="1" promptTitle="Diocese Reference" prompt="The spreadsheet will complete this information once a Benefice is picked from the above box" sqref="C10:G11" xr:uid="{BB244541-A1EE-4452-A4B6-F5F832491CDE}"/>
    <dataValidation type="list" allowBlank="1" showInputMessage="1" showErrorMessage="1" sqref="I15:I23" xr:uid="{86B34E95-BD90-410D-AEEC-3266561A833D}">
      <formula1>INDIRECT(SUBSTITUTE($U$15," ","_"))</formula1>
    </dataValidation>
    <dataValidation type="list" errorStyle="information" allowBlank="1" showInputMessage="1" showErrorMessage="1" errorTitle="Cannot Type Data" error="Please PRESS CANCEL and then pick either Yes or No from the Drop Down Menu" sqref="N15:N24" xr:uid="{00000000-0002-0000-0100-000082000000}">
      <formula1>$AE$9:$AE$10</formula1>
    </dataValidation>
    <dataValidation type="list" allowBlank="1" showInputMessage="1" showErrorMessage="1" sqref="M34:N35" xr:uid="{00000000-0002-0000-0100-000044010000}">
      <formula1>Completer</formula1>
    </dataValidation>
    <dataValidation allowBlank="1" showInputMessage="1" showErrorMessage="1" promptTitle="Email" prompt="To email, save this file on your computer and attach as an email to the referenced email address" sqref="T9:T10 N10" xr:uid="{00000000-0002-0000-0100-000085000000}"/>
    <dataValidation allowBlank="1" showInputMessage="1" showErrorMessage="1" promptTitle="Email" prompt="To email instead, save this file on your computer and attach as an email to finance@rochester.anglican.org" sqref="O9:S10" xr:uid="{4DE8D67B-A9C5-4EFE-B9F5-12236B14FC05}"/>
  </dataValidations>
  <pageMargins left="0.7" right="0.7" top="0.75" bottom="0.75" header="0.3" footer="0.3"/>
  <pageSetup scale="41" orientation="landscape" r:id="rId1"/>
  <headerFooter alignWithMargins="0"/>
  <drawing r:id="rId2"/>
  <extLst>
    <ext xmlns:x14="http://schemas.microsoft.com/office/spreadsheetml/2009/9/main" uri="{CCE6A557-97BC-4b89-ADB6-D9C93CAAB3DF}">
      <x14:dataValidations xmlns:xm="http://schemas.microsoft.com/office/excel/2006/main" xWindow="1505" yWindow="433" count="1">
        <x14:dataValidation type="list" allowBlank="1" showInputMessage="1" showErrorMessage="1" xr:uid="{00000000-0002-0000-0100-000049010000}">
          <x14:formula1>
            <xm:f>Lookup!$B$265:$B$436</xm:f>
          </x14:formula1>
          <xm:sqref>B5:L6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E59"/>
  <sheetViews>
    <sheetView zoomScale="75" workbookViewId="0">
      <selection activeCell="K11" sqref="K11"/>
    </sheetView>
  </sheetViews>
  <sheetFormatPr defaultColWidth="0" defaultRowHeight="13.2" zeroHeight="1" x14ac:dyDescent="0.25"/>
  <cols>
    <col min="1" max="1" width="12" customWidth="1"/>
    <col min="2" max="6" width="3.109375" bestFit="1" customWidth="1"/>
    <col min="7" max="7" width="28.5546875" customWidth="1"/>
    <col min="8" max="8" width="37.109375" customWidth="1"/>
    <col min="9" max="9" width="3.44140625" hidden="1" customWidth="1"/>
    <col min="10" max="10" width="23" customWidth="1"/>
    <col min="11" max="11" width="27.5546875" customWidth="1"/>
    <col min="12" max="12" width="32.88671875" customWidth="1"/>
    <col min="13" max="13" width="32.44140625" customWidth="1"/>
    <col min="14" max="14" width="18.88671875" bestFit="1" customWidth="1"/>
    <col min="15" max="15" width="13.109375" bestFit="1" customWidth="1"/>
    <col min="16" max="16" width="18.88671875" customWidth="1"/>
    <col min="17" max="17" width="12.109375" bestFit="1" customWidth="1"/>
    <col min="18" max="18" width="12.109375" customWidth="1"/>
    <col min="19" max="19" width="12.109375" bestFit="1" customWidth="1"/>
    <col min="20" max="20" width="2" customWidth="1"/>
    <col min="21" max="25" width="9.109375" style="63" hidden="1" customWidth="1"/>
    <col min="26" max="26" width="2.33203125" style="63" hidden="1" customWidth="1"/>
    <col min="27" max="28" width="9.109375" style="63" hidden="1" customWidth="1"/>
    <col min="29" max="29" width="6.5546875" style="63" hidden="1" customWidth="1"/>
    <col min="30" max="30" width="78.33203125" style="63" hidden="1" customWidth="1"/>
    <col min="31" max="31" width="9.109375" style="63" hidden="1" customWidth="1"/>
    <col min="32" max="16384" width="9.109375" hidden="1"/>
  </cols>
  <sheetData>
    <row r="1" spans="1:31" ht="12.75" customHeight="1" x14ac:dyDescent="0.4">
      <c r="A1" s="211" t="str">
        <f>'Page 1'!A1:M2</f>
        <v>Diocese of Rochester - Quarterly Fee Return for 2025 Year</v>
      </c>
      <c r="B1" s="211"/>
      <c r="C1" s="211"/>
      <c r="D1" s="211"/>
      <c r="E1" s="211"/>
      <c r="F1" s="211"/>
      <c r="G1" s="211"/>
      <c r="H1" s="211"/>
      <c r="I1" s="211"/>
      <c r="J1" s="211"/>
      <c r="K1" s="211"/>
      <c r="L1" s="32"/>
      <c r="M1" s="7"/>
    </row>
    <row r="2" spans="1:31" ht="12.75" customHeight="1" x14ac:dyDescent="0.4">
      <c r="A2" s="211"/>
      <c r="B2" s="211"/>
      <c r="C2" s="211"/>
      <c r="D2" s="211"/>
      <c r="E2" s="211"/>
      <c r="F2" s="211"/>
      <c r="G2" s="211"/>
      <c r="H2" s="211"/>
      <c r="I2" s="211"/>
      <c r="J2" s="211"/>
      <c r="K2" s="211"/>
      <c r="L2" s="32"/>
      <c r="M2" s="7"/>
    </row>
    <row r="3" spans="1:31" ht="15.6" x14ac:dyDescent="0.3">
      <c r="A3" s="217" t="str">
        <f>'Page 1'!A3:L3</f>
        <v>St Nicholas Church, Boley Hill, Rochester, ME1 1SL</v>
      </c>
      <c r="B3" s="218"/>
      <c r="C3" s="218"/>
      <c r="D3" s="218"/>
      <c r="E3" s="218"/>
      <c r="F3" s="218"/>
      <c r="G3" s="218"/>
      <c r="H3" s="218"/>
      <c r="I3" s="218"/>
      <c r="J3" s="218"/>
      <c r="K3" s="218"/>
    </row>
    <row r="4" spans="1:31" ht="13.8" thickBot="1" x14ac:dyDescent="0.3">
      <c r="S4" s="63" t="s">
        <v>19</v>
      </c>
    </row>
    <row r="5" spans="1:31" ht="12.75" customHeight="1" x14ac:dyDescent="0.25">
      <c r="G5" s="232" t="s">
        <v>105</v>
      </c>
      <c r="H5" s="233"/>
      <c r="I5" s="37"/>
      <c r="S5" s="63" t="s">
        <v>20</v>
      </c>
    </row>
    <row r="6" spans="1:31" ht="13.5" customHeight="1" thickBot="1" x14ac:dyDescent="0.3">
      <c r="G6" s="234"/>
      <c r="H6" s="235"/>
      <c r="I6" s="37"/>
    </row>
    <row r="7" spans="1:31" x14ac:dyDescent="0.25"/>
    <row r="8" spans="1:31" x14ac:dyDescent="0.25">
      <c r="A8" s="33" t="str">
        <f>'Page 1'!C8</f>
        <v>Select Benefice</v>
      </c>
      <c r="J8" s="3"/>
      <c r="K8" s="3"/>
      <c r="L8" s="3"/>
      <c r="M8" s="3"/>
      <c r="N8" s="3"/>
    </row>
    <row r="9" spans="1:31" ht="93" customHeight="1" x14ac:dyDescent="0.25">
      <c r="A9" s="69" t="s">
        <v>86</v>
      </c>
      <c r="B9" s="214" t="s">
        <v>91</v>
      </c>
      <c r="C9" s="214"/>
      <c r="D9" s="214"/>
      <c r="E9" s="214"/>
      <c r="F9" s="214"/>
      <c r="G9" s="214"/>
      <c r="H9" s="70" t="s">
        <v>70</v>
      </c>
      <c r="I9" s="70" t="s">
        <v>107</v>
      </c>
      <c r="J9" s="69" t="s">
        <v>132</v>
      </c>
      <c r="K9" s="69" t="s">
        <v>58</v>
      </c>
      <c r="L9" s="69" t="s">
        <v>57</v>
      </c>
      <c r="M9" s="69" t="s">
        <v>6</v>
      </c>
      <c r="N9" s="69" t="s">
        <v>4</v>
      </c>
      <c r="O9" s="69" t="s">
        <v>1134</v>
      </c>
      <c r="P9" s="69" t="s">
        <v>5</v>
      </c>
      <c r="Q9" s="69" t="s">
        <v>98</v>
      </c>
      <c r="R9" s="69" t="s">
        <v>1090</v>
      </c>
      <c r="S9" s="69" t="s">
        <v>92</v>
      </c>
      <c r="T9" s="1"/>
      <c r="AB9" s="63" t="s">
        <v>19</v>
      </c>
    </row>
    <row r="10" spans="1:31" ht="27.75" customHeight="1" x14ac:dyDescent="0.25">
      <c r="A10" s="58" t="s">
        <v>100</v>
      </c>
      <c r="B10" s="163" t="s">
        <v>122</v>
      </c>
      <c r="C10" s="164"/>
      <c r="D10" s="164"/>
      <c r="E10" s="164"/>
      <c r="F10" s="164"/>
      <c r="G10" s="165"/>
      <c r="H10" s="59" t="s">
        <v>122</v>
      </c>
      <c r="I10" s="59" t="s">
        <v>122</v>
      </c>
      <c r="J10" s="60"/>
      <c r="K10" s="56" t="s">
        <v>97</v>
      </c>
      <c r="L10" s="56" t="s">
        <v>97</v>
      </c>
      <c r="M10" s="56" t="s">
        <v>97</v>
      </c>
      <c r="N10" s="56" t="s">
        <v>21</v>
      </c>
      <c r="O10" s="57" t="s">
        <v>59</v>
      </c>
      <c r="P10" s="56" t="s">
        <v>90</v>
      </c>
      <c r="Q10" s="56" t="s">
        <v>90</v>
      </c>
      <c r="R10" s="56" t="s">
        <v>90</v>
      </c>
      <c r="S10" s="56" t="s">
        <v>90</v>
      </c>
      <c r="T10" s="13"/>
      <c r="AB10" s="63" t="s">
        <v>20</v>
      </c>
    </row>
    <row r="11" spans="1:31" ht="44.25" customHeight="1" x14ac:dyDescent="0.25">
      <c r="A11" s="107"/>
      <c r="B11" s="229" t="s">
        <v>113</v>
      </c>
      <c r="C11" s="230"/>
      <c r="D11" s="230"/>
      <c r="E11" s="230"/>
      <c r="F11" s="230"/>
      <c r="G11" s="231"/>
      <c r="H11" s="108" t="s">
        <v>113</v>
      </c>
      <c r="I11" s="108"/>
      <c r="J11" s="108"/>
      <c r="K11" s="109"/>
      <c r="L11" s="109"/>
      <c r="M11" s="109"/>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VLOOKUP($A$8,Lookup!$C$266:$D$436,2,FALSE)</f>
        <v>#N/A</v>
      </c>
      <c r="V11" s="65" t="e">
        <f>VLOOKUP(B11,Lookup!$B$438:$E$469,2,FALSE)</f>
        <v>#N/A</v>
      </c>
      <c r="W11" s="65"/>
      <c r="X11" s="65"/>
      <c r="Y11" s="65"/>
      <c r="Z11" s="65"/>
      <c r="AA11" s="65"/>
      <c r="AB11" s="65"/>
      <c r="AC11" s="65"/>
    </row>
    <row r="12" spans="1:31" ht="44.25" customHeight="1" x14ac:dyDescent="0.25">
      <c r="A12" s="61"/>
      <c r="B12" s="229" t="s">
        <v>113</v>
      </c>
      <c r="C12" s="230"/>
      <c r="D12" s="230"/>
      <c r="E12" s="230"/>
      <c r="F12" s="230"/>
      <c r="G12" s="231"/>
      <c r="H12" s="108" t="s">
        <v>113</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VLOOKUP($A$8,Lookup!$C$266:$D$436,2,FALSE)</f>
        <v>#N/A</v>
      </c>
      <c r="V12" s="65" t="e">
        <f>VLOOKUP(B12,Lookup!$B$438:$E$469,2,FALSE)</f>
        <v>#N/A</v>
      </c>
      <c r="W12" s="65"/>
      <c r="X12" s="65"/>
      <c r="Y12" s="65"/>
      <c r="Z12" s="65"/>
      <c r="AA12" s="65"/>
      <c r="AB12" s="65"/>
      <c r="AC12" s="65"/>
      <c r="AD12" s="65"/>
      <c r="AE12" s="65" t="e">
        <f>VLOOKUP(B12,Lookup!$B$223:$E$248,2,FALSE)</f>
        <v>#N/A</v>
      </c>
    </row>
    <row r="13" spans="1:31" ht="44.25" customHeight="1" x14ac:dyDescent="0.25">
      <c r="A13" s="61"/>
      <c r="B13" s="229" t="s">
        <v>113</v>
      </c>
      <c r="C13" s="230"/>
      <c r="D13" s="230"/>
      <c r="E13" s="230"/>
      <c r="F13" s="230"/>
      <c r="G13" s="231"/>
      <c r="H13" s="108" t="s">
        <v>113</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VLOOKUP($A$8,Lookup!$C$266:$D$436,2,FALSE)</f>
        <v>#N/A</v>
      </c>
      <c r="V13" s="65" t="e">
        <f>VLOOKUP(B13,Lookup!$B$438:$E$469,2,FALSE)</f>
        <v>#N/A</v>
      </c>
      <c r="W13" s="65"/>
      <c r="X13" s="65"/>
      <c r="Y13" s="65"/>
      <c r="Z13" s="65"/>
      <c r="AA13" s="65"/>
      <c r="AB13" s="65"/>
      <c r="AC13" s="65"/>
      <c r="AD13" s="65"/>
      <c r="AE13" s="65" t="e">
        <f>VLOOKUP(B13,Lookup!$B$223:$E$248,2,FALSE)</f>
        <v>#N/A</v>
      </c>
    </row>
    <row r="14" spans="1:31" ht="44.25" customHeight="1" x14ac:dyDescent="0.25">
      <c r="A14" s="61"/>
      <c r="B14" s="229" t="s">
        <v>113</v>
      </c>
      <c r="C14" s="230"/>
      <c r="D14" s="230"/>
      <c r="E14" s="230"/>
      <c r="F14" s="230"/>
      <c r="G14" s="231"/>
      <c r="H14" s="108" t="s">
        <v>113</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VLOOKUP($A$8,Lookup!$C$266:$D$436,2,FALSE)</f>
        <v>#N/A</v>
      </c>
      <c r="V14" s="65" t="e">
        <f>VLOOKUP(B14,Lookup!$B$438:$E$469,2,FALSE)</f>
        <v>#N/A</v>
      </c>
      <c r="W14" s="65"/>
      <c r="X14" s="65"/>
      <c r="Y14" s="65"/>
      <c r="Z14" s="65"/>
      <c r="AA14" s="65"/>
      <c r="AB14" s="65"/>
      <c r="AC14" s="65"/>
      <c r="AD14" s="65"/>
      <c r="AE14" s="65" t="e">
        <f>VLOOKUP(B14,Lookup!$B$223:$E$248,2,FALSE)</f>
        <v>#N/A</v>
      </c>
    </row>
    <row r="15" spans="1:31" ht="44.25" customHeight="1" x14ac:dyDescent="0.25">
      <c r="A15" s="61"/>
      <c r="B15" s="229" t="s">
        <v>113</v>
      </c>
      <c r="C15" s="230"/>
      <c r="D15" s="230"/>
      <c r="E15" s="230"/>
      <c r="F15" s="230"/>
      <c r="G15" s="231"/>
      <c r="H15" s="108" t="s">
        <v>113</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VLOOKUP($A$8,Lookup!$C$266:$D$436,2,FALSE)</f>
        <v>#N/A</v>
      </c>
      <c r="V15" s="65" t="e">
        <f>VLOOKUP(B15,Lookup!$B$438:$E$469,2,FALSE)</f>
        <v>#N/A</v>
      </c>
      <c r="W15" s="65"/>
      <c r="X15" s="65"/>
      <c r="Y15" s="65"/>
      <c r="Z15" s="65"/>
      <c r="AA15" s="65"/>
      <c r="AB15" s="65"/>
      <c r="AC15" s="65"/>
      <c r="AD15" s="65"/>
      <c r="AE15" s="65" t="e">
        <f>VLOOKUP(B15,Lookup!$B$223:$E$248,2,FALSE)</f>
        <v>#N/A</v>
      </c>
    </row>
    <row r="16" spans="1:31" ht="44.25" customHeight="1" x14ac:dyDescent="0.25">
      <c r="A16" s="61"/>
      <c r="B16" s="229" t="s">
        <v>113</v>
      </c>
      <c r="C16" s="230"/>
      <c r="D16" s="230"/>
      <c r="E16" s="230"/>
      <c r="F16" s="230"/>
      <c r="G16" s="231"/>
      <c r="H16" s="108" t="s">
        <v>113</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VLOOKUP($A$8,Lookup!$C$266:$D$436,2,FALSE)</f>
        <v>#N/A</v>
      </c>
      <c r="V16" s="65" t="e">
        <f>VLOOKUP(B16,Lookup!$B$438:$E$469,2,FALSE)</f>
        <v>#N/A</v>
      </c>
      <c r="W16" s="65"/>
      <c r="X16" s="65"/>
      <c r="Y16" s="65"/>
      <c r="Z16" s="65"/>
      <c r="AA16" s="65"/>
      <c r="AB16" s="65"/>
      <c r="AC16" s="65"/>
      <c r="AD16" s="65"/>
      <c r="AE16" s="65" t="e">
        <f>VLOOKUP(B16,Lookup!$B$223:$E$248,2,FALSE)</f>
        <v>#N/A</v>
      </c>
    </row>
    <row r="17" spans="1:31" ht="44.25" customHeight="1" x14ac:dyDescent="0.25">
      <c r="A17" s="61"/>
      <c r="B17" s="229" t="s">
        <v>113</v>
      </c>
      <c r="C17" s="230"/>
      <c r="D17" s="230"/>
      <c r="E17" s="230"/>
      <c r="F17" s="230"/>
      <c r="G17" s="231"/>
      <c r="H17" s="108" t="s">
        <v>113</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VLOOKUP($A$8,Lookup!$C$266:$D$436,2,FALSE)</f>
        <v>#N/A</v>
      </c>
      <c r="V17" s="65" t="e">
        <f>VLOOKUP(B17,Lookup!$B$438:$E$469,2,FALSE)</f>
        <v>#N/A</v>
      </c>
      <c r="W17" s="65"/>
      <c r="X17" s="65"/>
      <c r="Y17" s="65"/>
      <c r="Z17" s="65"/>
      <c r="AA17" s="65"/>
      <c r="AB17" s="65"/>
      <c r="AC17" s="65"/>
      <c r="AD17" s="65"/>
      <c r="AE17" s="65" t="e">
        <f>VLOOKUP(B17,Lookup!$B$223:$E$248,2,FALSE)</f>
        <v>#N/A</v>
      </c>
    </row>
    <row r="18" spans="1:31" ht="44.25" customHeight="1" x14ac:dyDescent="0.25">
      <c r="A18" s="61"/>
      <c r="B18" s="229" t="s">
        <v>113</v>
      </c>
      <c r="C18" s="230"/>
      <c r="D18" s="230"/>
      <c r="E18" s="230"/>
      <c r="F18" s="230"/>
      <c r="G18" s="231"/>
      <c r="H18" s="108" t="s">
        <v>113</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VLOOKUP($A$8,Lookup!$C$266:$D$436,2,FALSE)</f>
        <v>#N/A</v>
      </c>
      <c r="V18" s="65" t="e">
        <f>VLOOKUP(B18,Lookup!$B$438:$E$469,2,FALSE)</f>
        <v>#N/A</v>
      </c>
      <c r="W18" s="65"/>
      <c r="X18" s="65"/>
      <c r="Y18" s="65"/>
      <c r="Z18" s="65"/>
      <c r="AA18" s="65"/>
      <c r="AB18" s="65"/>
      <c r="AC18" s="65"/>
      <c r="AD18" s="65"/>
      <c r="AE18" s="65" t="e">
        <f>VLOOKUP(B18,Lookup!$B$223:$E$248,2,FALSE)</f>
        <v>#N/A</v>
      </c>
    </row>
    <row r="19" spans="1:31" ht="44.25" customHeight="1" x14ac:dyDescent="0.25">
      <c r="A19" s="61"/>
      <c r="B19" s="229" t="s">
        <v>113</v>
      </c>
      <c r="C19" s="230"/>
      <c r="D19" s="230"/>
      <c r="E19" s="230"/>
      <c r="F19" s="230"/>
      <c r="G19" s="231"/>
      <c r="H19" s="108" t="s">
        <v>113</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VLOOKUP($A$8,Lookup!$C$266:$D$436,2,FALSE)</f>
        <v>#N/A</v>
      </c>
      <c r="V19" s="65" t="e">
        <f>VLOOKUP(B19,Lookup!$B$438:$E$469,2,FALSE)</f>
        <v>#N/A</v>
      </c>
      <c r="W19" s="65"/>
      <c r="X19" s="65"/>
      <c r="Y19" s="65"/>
      <c r="Z19" s="65"/>
      <c r="AA19" s="65"/>
      <c r="AB19" s="65"/>
      <c r="AC19" s="65"/>
      <c r="AD19" s="65"/>
      <c r="AE19" s="65" t="e">
        <f>VLOOKUP(B19,Lookup!$B$223:$E$248,2,FALSE)</f>
        <v>#N/A</v>
      </c>
    </row>
    <row r="20" spans="1:31" ht="44.25" customHeight="1" x14ac:dyDescent="0.25">
      <c r="A20" s="61"/>
      <c r="B20" s="160" t="s">
        <v>113</v>
      </c>
      <c r="C20" s="161"/>
      <c r="D20" s="161"/>
      <c r="E20" s="161"/>
      <c r="F20" s="161"/>
      <c r="G20" s="162"/>
      <c r="H20" s="108" t="s">
        <v>113</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VLOOKUP($A$8,Lookup!$C$266:$D$436,2,FALSE)</f>
        <v>#N/A</v>
      </c>
      <c r="V20" s="65" t="e">
        <f>VLOOKUP(B20,Lookup!$B$438:$E$469,2,FALSE)</f>
        <v>#N/A</v>
      </c>
      <c r="W20" s="65"/>
      <c r="X20" s="65"/>
      <c r="Y20" s="65"/>
      <c r="Z20" s="65"/>
      <c r="AA20" s="65"/>
      <c r="AB20" s="65"/>
      <c r="AC20" s="65"/>
      <c r="AD20" s="65"/>
      <c r="AE20" s="65" t="e">
        <f>VLOOKUP(B20,Lookup!$B$223:$E$248,2,FALSE)</f>
        <v>#N/A</v>
      </c>
    </row>
    <row r="21" spans="1:31" ht="44.25" customHeight="1" x14ac:dyDescent="0.25">
      <c r="A21" s="61"/>
      <c r="B21" s="160" t="s">
        <v>113</v>
      </c>
      <c r="C21" s="161"/>
      <c r="D21" s="161"/>
      <c r="E21" s="161"/>
      <c r="F21" s="161"/>
      <c r="G21" s="162"/>
      <c r="H21" s="108" t="s">
        <v>113</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VLOOKUP($A$8,Lookup!$C$266:$D$436,2,FALSE)</f>
        <v>#N/A</v>
      </c>
      <c r="V21" s="65" t="e">
        <f>VLOOKUP(B21,Lookup!$B$438:$E$469,2,FALSE)</f>
        <v>#N/A</v>
      </c>
      <c r="W21" s="65"/>
      <c r="X21" s="65"/>
      <c r="Y21" s="65"/>
      <c r="Z21" s="65"/>
      <c r="AA21" s="65"/>
      <c r="AB21" s="65"/>
      <c r="AC21" s="65"/>
      <c r="AD21" s="65"/>
      <c r="AE21" s="65" t="e">
        <f>VLOOKUP(B21,Lookup!$B$223:$E$248,2,FALSE)</f>
        <v>#N/A</v>
      </c>
    </row>
    <row r="22" spans="1:31" ht="44.25" customHeight="1" x14ac:dyDescent="0.25">
      <c r="A22" s="61"/>
      <c r="B22" s="160" t="s">
        <v>113</v>
      </c>
      <c r="C22" s="161"/>
      <c r="D22" s="161"/>
      <c r="E22" s="161"/>
      <c r="F22" s="161"/>
      <c r="G22" s="162"/>
      <c r="H22" s="108" t="s">
        <v>113</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VLOOKUP($A$8,Lookup!$C$266:$D$436,2,FALSE)</f>
        <v>#N/A</v>
      </c>
      <c r="V22" s="65" t="e">
        <f>VLOOKUP(B22,Lookup!$B$438:$E$469,2,FALSE)</f>
        <v>#N/A</v>
      </c>
      <c r="W22" s="65"/>
      <c r="X22" s="65"/>
      <c r="Y22" s="65"/>
      <c r="Z22" s="65"/>
      <c r="AA22" s="65"/>
      <c r="AB22" s="65"/>
      <c r="AC22" s="65"/>
      <c r="AD22" s="65"/>
      <c r="AE22" s="65" t="e">
        <f>VLOOKUP(B22,Lookup!$B$223:$E$248,2,FALSE)</f>
        <v>#N/A</v>
      </c>
    </row>
    <row r="23" spans="1:31" ht="44.25" customHeight="1" x14ac:dyDescent="0.25">
      <c r="A23" s="61"/>
      <c r="B23" s="160" t="s">
        <v>113</v>
      </c>
      <c r="C23" s="161"/>
      <c r="D23" s="161"/>
      <c r="E23" s="161"/>
      <c r="F23" s="161"/>
      <c r="G23" s="162"/>
      <c r="H23" s="108" t="s">
        <v>113</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VLOOKUP($A$8,Lookup!$C$266:$D$436,2,FALSE)</f>
        <v>#N/A</v>
      </c>
      <c r="V23" s="65" t="e">
        <f>VLOOKUP(B23,Lookup!$B$438:$E$469,2,FALSE)</f>
        <v>#N/A</v>
      </c>
      <c r="W23" s="65"/>
      <c r="X23" s="65"/>
      <c r="Y23" s="65"/>
      <c r="Z23" s="65"/>
      <c r="AA23" s="65"/>
      <c r="AB23" s="65"/>
      <c r="AC23" s="65"/>
      <c r="AD23" s="65"/>
      <c r="AE23" s="65" t="e">
        <f>VLOOKUP(B23,Lookup!$B$223:$E$248,2,FALSE)</f>
        <v>#N/A</v>
      </c>
    </row>
    <row r="24" spans="1:31" ht="44.25" customHeight="1" x14ac:dyDescent="0.25">
      <c r="A24" s="61"/>
      <c r="B24" s="160" t="s">
        <v>113</v>
      </c>
      <c r="C24" s="161"/>
      <c r="D24" s="161"/>
      <c r="E24" s="161"/>
      <c r="F24" s="161"/>
      <c r="G24" s="162"/>
      <c r="H24" s="108" t="s">
        <v>113</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VLOOKUP($A$8,Lookup!$C$266:$D$436,2,FALSE)</f>
        <v>#N/A</v>
      </c>
      <c r="V24" s="65" t="e">
        <f>VLOOKUP(B24,Lookup!$B$438:$E$469,2,FALSE)</f>
        <v>#N/A</v>
      </c>
      <c r="W24" s="65"/>
      <c r="X24" s="65"/>
      <c r="Y24" s="65"/>
      <c r="Z24" s="65"/>
      <c r="AA24" s="65"/>
      <c r="AB24" s="65"/>
      <c r="AC24" s="65"/>
      <c r="AD24" s="65"/>
      <c r="AE24" s="65" t="e">
        <f>VLOOKUP(B24,Lookup!$B$223:$E$248,2,FALSE)</f>
        <v>#N/A</v>
      </c>
    </row>
    <row r="25" spans="1:31" ht="44.25" customHeight="1" x14ac:dyDescent="0.25">
      <c r="A25" s="61"/>
      <c r="B25" s="160" t="s">
        <v>113</v>
      </c>
      <c r="C25" s="161"/>
      <c r="D25" s="161"/>
      <c r="E25" s="161"/>
      <c r="F25" s="161"/>
      <c r="G25" s="162"/>
      <c r="H25" s="108" t="s">
        <v>113</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VLOOKUP($A$8,Lookup!$C$266:$D$436,2,FALSE)</f>
        <v>#N/A</v>
      </c>
      <c r="V25" s="65" t="e">
        <f>VLOOKUP(B25,Lookup!$B$438:$E$469,2,FALSE)</f>
        <v>#N/A</v>
      </c>
      <c r="W25" s="65"/>
      <c r="X25" s="65"/>
      <c r="Y25" s="65"/>
      <c r="Z25" s="65"/>
      <c r="AA25" s="65"/>
      <c r="AB25" s="65"/>
      <c r="AC25" s="65"/>
      <c r="AD25" s="65"/>
      <c r="AE25" s="65" t="e">
        <f>VLOOKUP(B25,Lookup!$B$223:$E$248,2,FALSE)</f>
        <v>#N/A</v>
      </c>
    </row>
    <row r="26" spans="1:31" ht="18.75" customHeight="1" thickBot="1" x14ac:dyDescent="0.3">
      <c r="A26" s="3"/>
      <c r="B26" s="3"/>
      <c r="C26" s="3"/>
      <c r="D26" s="3"/>
      <c r="E26" s="3"/>
      <c r="F26" s="3"/>
      <c r="G26" s="3"/>
      <c r="H26" s="3"/>
      <c r="I26" s="3"/>
      <c r="J26" s="3"/>
      <c r="K26" s="3"/>
      <c r="L26" s="9"/>
      <c r="M26" s="4"/>
      <c r="N26" s="4"/>
      <c r="O26" s="4"/>
      <c r="P26" s="4"/>
      <c r="Q26" s="13"/>
      <c r="R26" s="13"/>
      <c r="S26" s="13"/>
    </row>
    <row r="27" spans="1:31" ht="14.4" thickBot="1" x14ac:dyDescent="0.3">
      <c r="A27" s="3"/>
      <c r="B27" s="3"/>
      <c r="C27" s="3"/>
      <c r="D27" s="3"/>
      <c r="E27" s="3"/>
      <c r="F27" s="3"/>
      <c r="G27" s="3"/>
      <c r="H27" s="3"/>
      <c r="I27" s="3"/>
      <c r="J27" s="3"/>
      <c r="K27" s="3"/>
      <c r="L27" s="11" t="s">
        <v>102</v>
      </c>
      <c r="M27" s="10"/>
      <c r="N27" s="72">
        <f>P27</f>
        <v>0</v>
      </c>
      <c r="O27" s="71">
        <f t="shared" ref="O27:T27" si="1">SUM(O11:O25)</f>
        <v>0</v>
      </c>
      <c r="P27" s="71">
        <f t="shared" si="1"/>
        <v>0</v>
      </c>
      <c r="Q27" s="71">
        <f t="shared" si="1"/>
        <v>0</v>
      </c>
      <c r="R27" s="71">
        <f t="shared" si="1"/>
        <v>0</v>
      </c>
      <c r="S27" s="110">
        <f t="shared" si="1"/>
        <v>0</v>
      </c>
      <c r="T27" s="106" t="e">
        <f t="shared" si="1"/>
        <v>#REF!</v>
      </c>
    </row>
    <row r="28" spans="1:31" ht="13.8" x14ac:dyDescent="0.25">
      <c r="A28" s="3"/>
      <c r="B28" s="3"/>
      <c r="C28" s="3"/>
      <c r="D28" s="3"/>
      <c r="E28" s="3"/>
      <c r="F28" s="3"/>
      <c r="G28" s="3"/>
      <c r="H28" s="3"/>
      <c r="I28" s="3"/>
      <c r="J28" s="3"/>
      <c r="K28" s="3"/>
      <c r="L28" s="117"/>
      <c r="N28" s="118"/>
      <c r="O28" s="4"/>
      <c r="P28" s="225" t="s">
        <v>103</v>
      </c>
      <c r="Q28" s="226"/>
      <c r="R28" s="119"/>
    </row>
    <row r="29" spans="1:31" ht="14.4" thickBot="1" x14ac:dyDescent="0.3">
      <c r="P29" s="227"/>
      <c r="Q29" s="228"/>
      <c r="R29" s="119"/>
    </row>
    <row r="30" spans="1:31" x14ac:dyDescent="0.25"/>
    <row r="42" spans="30:30" hidden="1" x14ac:dyDescent="0.25">
      <c r="AD42" s="66" t="s">
        <v>113</v>
      </c>
    </row>
    <row r="43" spans="30:30" hidden="1" x14ac:dyDescent="0.25">
      <c r="AD43" s="66" t="s">
        <v>7</v>
      </c>
    </row>
    <row r="44" spans="30:30" hidden="1" x14ac:dyDescent="0.25">
      <c r="AD44" s="66" t="s">
        <v>114</v>
      </c>
    </row>
    <row r="45" spans="30:30" hidden="1" x14ac:dyDescent="0.25">
      <c r="AD45" s="66" t="s">
        <v>8</v>
      </c>
    </row>
    <row r="46" spans="30:30" hidden="1" x14ac:dyDescent="0.25">
      <c r="AD46" s="66" t="s">
        <v>10</v>
      </c>
    </row>
    <row r="47" spans="30:30" hidden="1" x14ac:dyDescent="0.25">
      <c r="AD47" s="66" t="s">
        <v>9</v>
      </c>
    </row>
    <row r="48" spans="30:30" hidden="1" x14ac:dyDescent="0.25">
      <c r="AD48" s="66" t="s">
        <v>11</v>
      </c>
    </row>
    <row r="49" spans="30:30" hidden="1" x14ac:dyDescent="0.25">
      <c r="AD49" s="66" t="s">
        <v>12</v>
      </c>
    </row>
    <row r="50" spans="30:30" hidden="1" x14ac:dyDescent="0.25">
      <c r="AD50" s="66" t="s">
        <v>13</v>
      </c>
    </row>
    <row r="51" spans="30:30" hidden="1" x14ac:dyDescent="0.25">
      <c r="AD51" s="66" t="s">
        <v>14</v>
      </c>
    </row>
    <row r="52" spans="30:30" hidden="1" x14ac:dyDescent="0.25">
      <c r="AD52" s="66" t="s">
        <v>15</v>
      </c>
    </row>
    <row r="53" spans="30:30" hidden="1" x14ac:dyDescent="0.25">
      <c r="AD53" s="66" t="s">
        <v>16</v>
      </c>
    </row>
    <row r="54" spans="30:30" hidden="1" x14ac:dyDescent="0.25">
      <c r="AD54" s="66" t="s">
        <v>17</v>
      </c>
    </row>
    <row r="55" spans="30:30" hidden="1" x14ac:dyDescent="0.25">
      <c r="AD55" s="66" t="s">
        <v>115</v>
      </c>
    </row>
    <row r="56" spans="30:30" hidden="1" x14ac:dyDescent="0.25">
      <c r="AD56" s="66" t="s">
        <v>18</v>
      </c>
    </row>
    <row r="57" spans="30:30" hidden="1" x14ac:dyDescent="0.25">
      <c r="AD57" s="66" t="s">
        <v>116</v>
      </c>
    </row>
    <row r="58" spans="30:30" hidden="1" x14ac:dyDescent="0.25">
      <c r="AD58" s="66" t="s">
        <v>88</v>
      </c>
    </row>
    <row r="59" spans="30:30" x14ac:dyDescent="0.25"/>
  </sheetData>
  <sheetProtection formatColumns="0" formatRows="0"/>
  <mergeCells count="21">
    <mergeCell ref="A1:K2"/>
    <mergeCell ref="B17:G17"/>
    <mergeCell ref="G5:H6"/>
    <mergeCell ref="B15:G15"/>
    <mergeCell ref="B10:G10"/>
    <mergeCell ref="B12:G12"/>
    <mergeCell ref="A3:K3"/>
    <mergeCell ref="B14:G14"/>
    <mergeCell ref="B13:G13"/>
    <mergeCell ref="B9:G9"/>
    <mergeCell ref="B16:G16"/>
    <mergeCell ref="B11:G11"/>
    <mergeCell ref="P28:Q29"/>
    <mergeCell ref="B18:G18"/>
    <mergeCell ref="B23:G23"/>
    <mergeCell ref="B24:G24"/>
    <mergeCell ref="B22:G22"/>
    <mergeCell ref="B25:G25"/>
    <mergeCell ref="B21:G21"/>
    <mergeCell ref="B20:G20"/>
    <mergeCell ref="B19:G19"/>
  </mergeCells>
  <phoneticPr fontId="2" type="noConversion"/>
  <conditionalFormatting sqref="Q11:Q25">
    <cfRule type="containsText" dxfId="2"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719D2F86-F5B2-47B5-A2FA-702F9CCAC7EE}"/>
    <dataValidation type="list" errorStyle="information" allowBlank="1" showInputMessage="1" showErrorMessage="1" errorTitle="TEST" error="Please note that this sheet has not been updated with the test data as yet. This will be done before the final version is released." sqref="L26:R26 A26:K29" xr:uid="{1F477DDA-6CD0-43DD-AD4F-B19232BAD073}">
      <formula1>$S$16</formula1>
    </dataValidation>
    <dataValidation type="textLength" errorStyle="information" allowBlank="1" showInputMessage="1" showErrorMessage="1" error="XLBVal:6=-5911_x000d__x000a_" sqref="M9" xr:uid="{62DD144A-281B-4F0D-8B02-5F69430B0627}">
      <formula1>0</formula1>
      <formula2>300</formula2>
    </dataValidation>
    <dataValidation type="textLength" errorStyle="information" allowBlank="1" showInputMessage="1" showErrorMessage="1" error="XLBVal:6=-6891.5_x000d__x000a_" sqref="M10" xr:uid="{C244EB92-F949-4902-BD9C-CD8E09DD6E7C}">
      <formula1>0</formula1>
      <formula2>300</formula2>
    </dataValidation>
    <dataValidation allowBlank="1" showInputMessage="1" showErrorMessage="1" promptTitle="Fees" prompt="Once you have selected a service, this information will populate automatically." sqref="P11:R25" xr:uid="{29230468-CC16-4D55-BACE-B1148AEDA09F}"/>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8375691E-A9D4-47D3-87B0-1CBCCCEEEA3B}">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51B0F4AC-A0EB-4DD7-81BD-D630EE8090C1}">
      <formula1>INDIRECT(SUBSTITUTE($AD$15," ","_"))</formula1>
    </dataValidation>
    <dataValidation type="textLength" errorStyle="information" allowBlank="1" showInputMessage="1" showErrorMessage="1" error="XLBVal:6=-1570_x000d__x000a_" sqref="M11:M25" xr:uid="{C3067F59-32B1-4419-BF66-638694B6749D}">
      <formula1>0</formula1>
      <formula2>300</formula2>
    </dataValidation>
    <dataValidation allowBlank="1" showInputMessage="1" showErrorMessage="1" promptTitle="Fees" prompt="If you charge extra for other fees, please enter them here." sqref="O11:O25" xr:uid="{BDC8A1D8-02D7-4C1C-9072-67C79BD69FE7}"/>
    <dataValidation errorStyle="information" allowBlank="1" showInputMessage="1" errorTitle="TEST" error="Please note that this sheet has not been updated with the test data as yet. This will be done before the final version is released." sqref="R27:T27 L27:Q29 R28:R29" xr:uid="{92FEA6E7-19BE-48AD-85F8-D46E84006A64}"/>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C6A1ACE6-0D08-464E-83C0-5E8A0ACE883D}">
      <formula1>INDIRECT(SUBSTITUTE($U$11,"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A076E67D-52F0-4615-9129-2E73C9AA6254}">
      <formula1>INDIRECT(SUBSTITUTE(V11," ","_"))</formula1>
    </dataValidation>
    <dataValidation type="list" errorStyle="information" allowBlank="1" showInputMessage="1" showErrorMessage="1" errorTitle="Cannot Type Data" error="Please PRESS CANCEL and then pick either Yes or No from the Drop Down Menu" sqref="N11:N25" xr:uid="{7B9D7660-ED44-4B52-B3C1-DB1E909BFDC6}">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907FF8F1-8D0B-4093-8F33-2CFF590C5FA1}"/>
  </dataValidations>
  <pageMargins left="0.75" right="0.54" top="1" bottom="0.61" header="0.5" footer="0.5"/>
  <pageSetup scale="46"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E59"/>
  <sheetViews>
    <sheetView topLeftCell="E1" zoomScale="75" workbookViewId="0">
      <selection activeCell="L17" sqref="L17"/>
    </sheetView>
  </sheetViews>
  <sheetFormatPr defaultColWidth="0" defaultRowHeight="13.2" zeroHeight="1" x14ac:dyDescent="0.25"/>
  <cols>
    <col min="1" max="1" width="12" customWidth="1"/>
    <col min="2" max="6" width="3.109375" bestFit="1" customWidth="1"/>
    <col min="7" max="7" width="28.5546875" customWidth="1"/>
    <col min="8" max="8" width="39" customWidth="1"/>
    <col min="9" max="9" width="3.44140625" hidden="1" customWidth="1"/>
    <col min="10" max="10" width="23" customWidth="1"/>
    <col min="11" max="11" width="27.5546875" customWidth="1"/>
    <col min="12" max="12" width="32.88671875" customWidth="1"/>
    <col min="13" max="13" width="32.44140625" customWidth="1"/>
    <col min="14" max="14" width="14" bestFit="1" customWidth="1"/>
    <col min="15" max="15" width="13.109375" bestFit="1" customWidth="1"/>
    <col min="16" max="16" width="18.88671875" customWidth="1"/>
    <col min="17" max="17" width="12.109375" bestFit="1" customWidth="1"/>
    <col min="18" max="18" width="12.109375" customWidth="1"/>
    <col min="19" max="19" width="12.109375" bestFit="1" customWidth="1"/>
    <col min="20" max="20" width="2" customWidth="1"/>
    <col min="21" max="25" width="9.109375" style="63" hidden="1" customWidth="1"/>
    <col min="26" max="26" width="2.33203125" style="63" hidden="1" customWidth="1"/>
    <col min="27" max="28" width="9.109375" style="63" hidden="1" customWidth="1"/>
    <col min="29" max="29" width="6.5546875" style="63" hidden="1" customWidth="1"/>
    <col min="30" max="30" width="78.33203125" style="63" hidden="1" customWidth="1"/>
    <col min="31" max="31" width="9.109375" style="63" hidden="1" customWidth="1"/>
    <col min="32" max="16384" width="9.109375" hidden="1"/>
  </cols>
  <sheetData>
    <row r="1" spans="1:31" ht="12.75" customHeight="1" x14ac:dyDescent="0.4">
      <c r="A1" s="211" t="str">
        <f>'Page 1'!A1:M2</f>
        <v>Diocese of Rochester - Quarterly Fee Return for 2025 Year</v>
      </c>
      <c r="B1" s="211"/>
      <c r="C1" s="211"/>
      <c r="D1" s="211"/>
      <c r="E1" s="211"/>
      <c r="F1" s="211"/>
      <c r="G1" s="211"/>
      <c r="H1" s="211"/>
      <c r="I1" s="211"/>
      <c r="J1" s="211"/>
      <c r="K1" s="211"/>
      <c r="L1" s="32"/>
      <c r="M1" s="7"/>
    </row>
    <row r="2" spans="1:31" ht="12.75" customHeight="1" x14ac:dyDescent="0.4">
      <c r="A2" s="211"/>
      <c r="B2" s="211"/>
      <c r="C2" s="211"/>
      <c r="D2" s="211"/>
      <c r="E2" s="211"/>
      <c r="F2" s="211"/>
      <c r="G2" s="211"/>
      <c r="H2" s="211"/>
      <c r="I2" s="211"/>
      <c r="J2" s="211"/>
      <c r="K2" s="211"/>
      <c r="L2" s="32"/>
      <c r="M2" s="7"/>
    </row>
    <row r="3" spans="1:31" ht="15.6" x14ac:dyDescent="0.3">
      <c r="A3" s="217" t="str">
        <f>'Page 1'!A3:L3</f>
        <v>St Nicholas Church, Boley Hill, Rochester, ME1 1SL</v>
      </c>
      <c r="B3" s="218"/>
      <c r="C3" s="218"/>
      <c r="D3" s="218"/>
      <c r="E3" s="218"/>
      <c r="F3" s="218"/>
      <c r="G3" s="218"/>
      <c r="H3" s="218"/>
      <c r="I3" s="218"/>
      <c r="J3" s="218"/>
      <c r="K3" s="218"/>
    </row>
    <row r="4" spans="1:31" ht="13.8" thickBot="1" x14ac:dyDescent="0.3">
      <c r="S4" s="63" t="s">
        <v>19</v>
      </c>
    </row>
    <row r="5" spans="1:31" ht="12.75" customHeight="1" x14ac:dyDescent="0.25">
      <c r="G5" s="232" t="s">
        <v>105</v>
      </c>
      <c r="H5" s="233"/>
      <c r="I5" s="37"/>
      <c r="S5" s="63" t="s">
        <v>20</v>
      </c>
    </row>
    <row r="6" spans="1:31" ht="13.5" customHeight="1" thickBot="1" x14ac:dyDescent="0.3">
      <c r="G6" s="234"/>
      <c r="H6" s="235"/>
      <c r="I6" s="37"/>
    </row>
    <row r="7" spans="1:31" x14ac:dyDescent="0.25"/>
    <row r="8" spans="1:31" x14ac:dyDescent="0.25">
      <c r="A8" s="33" t="str">
        <f>'Page 1'!C8</f>
        <v>Select Benefice</v>
      </c>
      <c r="J8" s="3"/>
      <c r="K8" s="3"/>
      <c r="L8" s="3"/>
      <c r="M8" s="3"/>
      <c r="N8" s="3"/>
    </row>
    <row r="9" spans="1:31" ht="93" customHeight="1" x14ac:dyDescent="0.25">
      <c r="A9" s="69" t="s">
        <v>86</v>
      </c>
      <c r="B9" s="214" t="s">
        <v>91</v>
      </c>
      <c r="C9" s="214"/>
      <c r="D9" s="214"/>
      <c r="E9" s="214"/>
      <c r="F9" s="214"/>
      <c r="G9" s="214"/>
      <c r="H9" s="70" t="s">
        <v>70</v>
      </c>
      <c r="I9" s="70" t="s">
        <v>107</v>
      </c>
      <c r="J9" s="69" t="s">
        <v>132</v>
      </c>
      <c r="K9" s="69" t="s">
        <v>58</v>
      </c>
      <c r="L9" s="69" t="s">
        <v>57</v>
      </c>
      <c r="M9" s="69" t="s">
        <v>6</v>
      </c>
      <c r="N9" s="69" t="s">
        <v>4</v>
      </c>
      <c r="O9" s="69" t="s">
        <v>1134</v>
      </c>
      <c r="P9" s="69" t="s">
        <v>5</v>
      </c>
      <c r="Q9" s="69" t="s">
        <v>98</v>
      </c>
      <c r="R9" s="69" t="s">
        <v>1090</v>
      </c>
      <c r="S9" s="69" t="s">
        <v>92</v>
      </c>
      <c r="T9" s="1"/>
      <c r="AB9" s="63" t="s">
        <v>19</v>
      </c>
    </row>
    <row r="10" spans="1:31" ht="27.75" customHeight="1" x14ac:dyDescent="0.25">
      <c r="A10" s="58" t="s">
        <v>100</v>
      </c>
      <c r="B10" s="163" t="s">
        <v>122</v>
      </c>
      <c r="C10" s="164"/>
      <c r="D10" s="164"/>
      <c r="E10" s="164"/>
      <c r="F10" s="164"/>
      <c r="G10" s="165"/>
      <c r="H10" s="59" t="s">
        <v>122</v>
      </c>
      <c r="I10" s="59" t="s">
        <v>122</v>
      </c>
      <c r="J10" s="60"/>
      <c r="K10" s="56" t="s">
        <v>97</v>
      </c>
      <c r="L10" s="56" t="s">
        <v>97</v>
      </c>
      <c r="M10" s="56" t="s">
        <v>97</v>
      </c>
      <c r="N10" s="56" t="s">
        <v>21</v>
      </c>
      <c r="O10" s="57" t="s">
        <v>59</v>
      </c>
      <c r="P10" s="56" t="s">
        <v>90</v>
      </c>
      <c r="Q10" s="56" t="s">
        <v>90</v>
      </c>
      <c r="R10" s="56" t="s">
        <v>90</v>
      </c>
      <c r="S10" s="56" t="s">
        <v>90</v>
      </c>
      <c r="T10" s="13"/>
      <c r="AB10" s="63" t="s">
        <v>20</v>
      </c>
    </row>
    <row r="11" spans="1:31" ht="44.25" customHeight="1" x14ac:dyDescent="0.25">
      <c r="A11" s="61"/>
      <c r="B11" s="160" t="s">
        <v>113</v>
      </c>
      <c r="C11" s="161"/>
      <c r="D11" s="161"/>
      <c r="E11" s="161"/>
      <c r="F11" s="161"/>
      <c r="G11" s="162"/>
      <c r="H11" s="40" t="s">
        <v>113</v>
      </c>
      <c r="I11" s="40"/>
      <c r="J11" s="40"/>
      <c r="K11" s="62"/>
      <c r="L11" s="62"/>
      <c r="M11" s="62"/>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VLOOKUP($A$8,Lookup!$C$266:$D$436,2,FALSE)</f>
        <v>#N/A</v>
      </c>
      <c r="V11" s="65" t="e">
        <f>VLOOKUP(B11,Lookup!$B$438:$E$469,2,FALSE)</f>
        <v>#N/A</v>
      </c>
      <c r="W11" s="65"/>
      <c r="X11" s="65"/>
      <c r="Y11" s="65"/>
      <c r="Z11" s="65"/>
      <c r="AA11" s="65"/>
      <c r="AB11" s="65"/>
      <c r="AC11" s="65"/>
      <c r="AD11" s="65" t="e">
        <f>VLOOKUP(A8,Lookup!#REF!,2,FALSE)</f>
        <v>#REF!</v>
      </c>
      <c r="AE11" s="65" t="e">
        <f>VLOOKUP(B11,Lookup!$B$223:$E$248,2,FALSE)</f>
        <v>#N/A</v>
      </c>
    </row>
    <row r="12" spans="1:31" ht="44.25" customHeight="1" x14ac:dyDescent="0.25">
      <c r="A12" s="61"/>
      <c r="B12" s="160" t="s">
        <v>113</v>
      </c>
      <c r="C12" s="161"/>
      <c r="D12" s="161"/>
      <c r="E12" s="161"/>
      <c r="F12" s="161"/>
      <c r="G12" s="162"/>
      <c r="H12" s="40" t="s">
        <v>113</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VLOOKUP($A$8,Lookup!$C$266:$D$436,2,FALSE)</f>
        <v>#N/A</v>
      </c>
      <c r="V12" s="65" t="e">
        <f>VLOOKUP(B12,Lookup!$B$438:$E$469,2,FALSE)</f>
        <v>#N/A</v>
      </c>
      <c r="W12" s="65"/>
      <c r="X12" s="65"/>
      <c r="Y12" s="65"/>
      <c r="Z12" s="65"/>
      <c r="AA12" s="65"/>
      <c r="AB12" s="65"/>
      <c r="AC12" s="65"/>
      <c r="AD12" s="65"/>
      <c r="AE12" s="65" t="e">
        <f>VLOOKUP(B12,Lookup!$B$223:$E$248,2,FALSE)</f>
        <v>#N/A</v>
      </c>
    </row>
    <row r="13" spans="1:31" ht="44.25" customHeight="1" x14ac:dyDescent="0.25">
      <c r="A13" s="61"/>
      <c r="B13" s="160" t="s">
        <v>113</v>
      </c>
      <c r="C13" s="161"/>
      <c r="D13" s="161"/>
      <c r="E13" s="161"/>
      <c r="F13" s="161"/>
      <c r="G13" s="162"/>
      <c r="H13" s="40" t="s">
        <v>113</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VLOOKUP($A$8,Lookup!$C$266:$D$436,2,FALSE)</f>
        <v>#N/A</v>
      </c>
      <c r="V13" s="65" t="e">
        <f>VLOOKUP(B13,Lookup!$B$438:$E$469,2,FALSE)</f>
        <v>#N/A</v>
      </c>
      <c r="W13" s="65"/>
      <c r="X13" s="65"/>
      <c r="Y13" s="65"/>
      <c r="Z13" s="65"/>
      <c r="AA13" s="65"/>
      <c r="AB13" s="65"/>
      <c r="AC13" s="65"/>
      <c r="AD13" s="65"/>
      <c r="AE13" s="65" t="e">
        <f>VLOOKUP(B13,Lookup!$B$223:$E$248,2,FALSE)</f>
        <v>#N/A</v>
      </c>
    </row>
    <row r="14" spans="1:31" ht="44.25" customHeight="1" x14ac:dyDescent="0.25">
      <c r="A14" s="61"/>
      <c r="B14" s="160" t="s">
        <v>113</v>
      </c>
      <c r="C14" s="161"/>
      <c r="D14" s="161"/>
      <c r="E14" s="161"/>
      <c r="F14" s="161"/>
      <c r="G14" s="162"/>
      <c r="H14" s="40" t="s">
        <v>113</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VLOOKUP($A$8,Lookup!$C$266:$D$436,2,FALSE)</f>
        <v>#N/A</v>
      </c>
      <c r="V14" s="65" t="e">
        <f>VLOOKUP(B14,Lookup!$B$438:$E$469,2,FALSE)</f>
        <v>#N/A</v>
      </c>
      <c r="W14" s="65"/>
      <c r="X14" s="65"/>
      <c r="Y14" s="65"/>
      <c r="Z14" s="65"/>
      <c r="AA14" s="65"/>
      <c r="AB14" s="65"/>
      <c r="AC14" s="65"/>
      <c r="AD14" s="65"/>
      <c r="AE14" s="65" t="e">
        <f>VLOOKUP(B14,Lookup!$B$223:$E$248,2,FALSE)</f>
        <v>#N/A</v>
      </c>
    </row>
    <row r="15" spans="1:31" ht="44.25" customHeight="1" x14ac:dyDescent="0.25">
      <c r="A15" s="61"/>
      <c r="B15" s="160" t="s">
        <v>113</v>
      </c>
      <c r="C15" s="161"/>
      <c r="D15" s="161"/>
      <c r="E15" s="161"/>
      <c r="F15" s="161"/>
      <c r="G15" s="162"/>
      <c r="H15" s="40" t="s">
        <v>113</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VLOOKUP($A$8,Lookup!$C$266:$D$436,2,FALSE)</f>
        <v>#N/A</v>
      </c>
      <c r="V15" s="65" t="e">
        <f>VLOOKUP(B15,Lookup!$B$438:$E$469,2,FALSE)</f>
        <v>#N/A</v>
      </c>
      <c r="W15" s="65"/>
      <c r="X15" s="65"/>
      <c r="Y15" s="65"/>
      <c r="Z15" s="65"/>
      <c r="AA15" s="65"/>
      <c r="AB15" s="65"/>
      <c r="AC15" s="65"/>
      <c r="AD15" s="65"/>
      <c r="AE15" s="65" t="e">
        <f>VLOOKUP(B15,Lookup!$B$223:$E$248,2,FALSE)</f>
        <v>#N/A</v>
      </c>
    </row>
    <row r="16" spans="1:31" ht="44.25" customHeight="1" x14ac:dyDescent="0.25">
      <c r="A16" s="61"/>
      <c r="B16" s="160" t="s">
        <v>113</v>
      </c>
      <c r="C16" s="161"/>
      <c r="D16" s="161"/>
      <c r="E16" s="161"/>
      <c r="F16" s="161"/>
      <c r="G16" s="162"/>
      <c r="H16" s="40" t="s">
        <v>113</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VLOOKUP($A$8,Lookup!$C$266:$D$436,2,FALSE)</f>
        <v>#N/A</v>
      </c>
      <c r="V16" s="65" t="e">
        <f>VLOOKUP(B16,Lookup!$B$438:$E$469,2,FALSE)</f>
        <v>#N/A</v>
      </c>
      <c r="W16" s="65"/>
      <c r="X16" s="65"/>
      <c r="Y16" s="65"/>
      <c r="Z16" s="65"/>
      <c r="AA16" s="65"/>
      <c r="AB16" s="65"/>
      <c r="AC16" s="65"/>
      <c r="AD16" s="65"/>
      <c r="AE16" s="65" t="e">
        <f>VLOOKUP(B16,Lookup!$B$223:$E$248,2,FALSE)</f>
        <v>#N/A</v>
      </c>
    </row>
    <row r="17" spans="1:31" ht="44.25" customHeight="1" x14ac:dyDescent="0.25">
      <c r="A17" s="61"/>
      <c r="B17" s="160" t="s">
        <v>65</v>
      </c>
      <c r="C17" s="161"/>
      <c r="D17" s="161"/>
      <c r="E17" s="161"/>
      <c r="F17" s="161"/>
      <c r="G17" s="162"/>
      <c r="H17" s="40" t="s">
        <v>113</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VLOOKUP($A$8,Lookup!$C$266:$D$436,2,FALSE)</f>
        <v>#N/A</v>
      </c>
      <c r="V17" s="65" t="str">
        <f>VLOOKUP(B17,Lookup!$B$438:$E$469,2,FALSE)</f>
        <v>Marriage</v>
      </c>
      <c r="W17" s="65"/>
      <c r="X17" s="65"/>
      <c r="Y17" s="65"/>
      <c r="Z17" s="65"/>
      <c r="AA17" s="65"/>
      <c r="AB17" s="65"/>
      <c r="AC17" s="65"/>
      <c r="AD17" s="65"/>
      <c r="AE17" s="65" t="e">
        <f>VLOOKUP(B17,Lookup!$B$223:$E$248,2,FALSE)</f>
        <v>#N/A</v>
      </c>
    </row>
    <row r="18" spans="1:31" ht="44.25" customHeight="1" x14ac:dyDescent="0.25">
      <c r="A18" s="61"/>
      <c r="B18" s="160" t="s">
        <v>113</v>
      </c>
      <c r="C18" s="161"/>
      <c r="D18" s="161"/>
      <c r="E18" s="161"/>
      <c r="F18" s="161"/>
      <c r="G18" s="162"/>
      <c r="H18" s="40" t="s">
        <v>113</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VLOOKUP($A$8,Lookup!$C$266:$D$436,2,FALSE)</f>
        <v>#N/A</v>
      </c>
      <c r="V18" s="65" t="e">
        <f>VLOOKUP(B18,Lookup!$B$438:$E$469,2,FALSE)</f>
        <v>#N/A</v>
      </c>
      <c r="W18" s="65"/>
      <c r="X18" s="65"/>
      <c r="Y18" s="65"/>
      <c r="Z18" s="65"/>
      <c r="AA18" s="65"/>
      <c r="AB18" s="65"/>
      <c r="AC18" s="65"/>
      <c r="AD18" s="65"/>
      <c r="AE18" s="65" t="e">
        <f>VLOOKUP(B18,Lookup!$B$223:$E$248,2,FALSE)</f>
        <v>#N/A</v>
      </c>
    </row>
    <row r="19" spans="1:31" ht="44.25" customHeight="1" x14ac:dyDescent="0.25">
      <c r="A19" s="61"/>
      <c r="B19" s="160" t="s">
        <v>113</v>
      </c>
      <c r="C19" s="161"/>
      <c r="D19" s="161"/>
      <c r="E19" s="161"/>
      <c r="F19" s="161"/>
      <c r="G19" s="162"/>
      <c r="H19" s="40" t="s">
        <v>113</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VLOOKUP($A$8,Lookup!$C$266:$D$436,2,FALSE)</f>
        <v>#N/A</v>
      </c>
      <c r="V19" s="65" t="e">
        <f>VLOOKUP(B19,Lookup!$B$438:$E$469,2,FALSE)</f>
        <v>#N/A</v>
      </c>
      <c r="W19" s="65"/>
      <c r="X19" s="65"/>
      <c r="Y19" s="65"/>
      <c r="Z19" s="65"/>
      <c r="AA19" s="65"/>
      <c r="AB19" s="65"/>
      <c r="AC19" s="65"/>
      <c r="AD19" s="65"/>
      <c r="AE19" s="65" t="e">
        <f>VLOOKUP(B19,Lookup!$B$223:$E$248,2,FALSE)</f>
        <v>#N/A</v>
      </c>
    </row>
    <row r="20" spans="1:31" ht="44.25" customHeight="1" x14ac:dyDescent="0.25">
      <c r="A20" s="61"/>
      <c r="B20" s="160" t="s">
        <v>113</v>
      </c>
      <c r="C20" s="161"/>
      <c r="D20" s="161"/>
      <c r="E20" s="161"/>
      <c r="F20" s="161"/>
      <c r="G20" s="162"/>
      <c r="H20" s="40" t="s">
        <v>113</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VLOOKUP($A$8,Lookup!$C$266:$D$436,2,FALSE)</f>
        <v>#N/A</v>
      </c>
      <c r="V20" s="65" t="e">
        <f>VLOOKUP(B20,Lookup!$B$438:$E$469,2,FALSE)</f>
        <v>#N/A</v>
      </c>
      <c r="W20" s="65"/>
      <c r="X20" s="65"/>
      <c r="Y20" s="65"/>
      <c r="Z20" s="65"/>
      <c r="AA20" s="65"/>
      <c r="AB20" s="65"/>
      <c r="AC20" s="65"/>
      <c r="AD20" s="65"/>
      <c r="AE20" s="65" t="e">
        <f>VLOOKUP(B20,Lookup!$B$223:$E$248,2,FALSE)</f>
        <v>#N/A</v>
      </c>
    </row>
    <row r="21" spans="1:31" ht="44.25" customHeight="1" x14ac:dyDescent="0.25">
      <c r="A21" s="61"/>
      <c r="B21" s="160" t="s">
        <v>113</v>
      </c>
      <c r="C21" s="161"/>
      <c r="D21" s="161"/>
      <c r="E21" s="161"/>
      <c r="F21" s="161"/>
      <c r="G21" s="162"/>
      <c r="H21" s="40" t="s">
        <v>113</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VLOOKUP($A$8,Lookup!$C$266:$D$436,2,FALSE)</f>
        <v>#N/A</v>
      </c>
      <c r="V21" s="65" t="e">
        <f>VLOOKUP(B21,Lookup!$B$438:$E$469,2,FALSE)</f>
        <v>#N/A</v>
      </c>
      <c r="W21" s="65"/>
      <c r="X21" s="65"/>
      <c r="Y21" s="65"/>
      <c r="Z21" s="65"/>
      <c r="AA21" s="65"/>
      <c r="AB21" s="65"/>
      <c r="AC21" s="65"/>
      <c r="AD21" s="65"/>
      <c r="AE21" s="65" t="e">
        <f>VLOOKUP(B21,Lookup!$B$223:$E$248,2,FALSE)</f>
        <v>#N/A</v>
      </c>
    </row>
    <row r="22" spans="1:31" ht="44.25" customHeight="1" x14ac:dyDescent="0.25">
      <c r="A22" s="61"/>
      <c r="B22" s="160" t="s">
        <v>113</v>
      </c>
      <c r="C22" s="161"/>
      <c r="D22" s="161"/>
      <c r="E22" s="161"/>
      <c r="F22" s="161"/>
      <c r="G22" s="162"/>
      <c r="H22" s="40" t="s">
        <v>113</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VLOOKUP($A$8,Lookup!$C$266:$D$436,2,FALSE)</f>
        <v>#N/A</v>
      </c>
      <c r="V22" s="65" t="e">
        <f>VLOOKUP(B22,Lookup!$B$438:$E$469,2,FALSE)</f>
        <v>#N/A</v>
      </c>
      <c r="W22" s="65"/>
      <c r="X22" s="65"/>
      <c r="Y22" s="65"/>
      <c r="Z22" s="65"/>
      <c r="AA22" s="65"/>
      <c r="AB22" s="65"/>
      <c r="AC22" s="65"/>
      <c r="AD22" s="65"/>
      <c r="AE22" s="65" t="e">
        <f>VLOOKUP(B22,Lookup!$B$223:$E$248,2,FALSE)</f>
        <v>#N/A</v>
      </c>
    </row>
    <row r="23" spans="1:31" ht="44.25" customHeight="1" x14ac:dyDescent="0.25">
      <c r="A23" s="61"/>
      <c r="B23" s="160" t="s">
        <v>113</v>
      </c>
      <c r="C23" s="161"/>
      <c r="D23" s="161"/>
      <c r="E23" s="161"/>
      <c r="F23" s="161"/>
      <c r="G23" s="162"/>
      <c r="H23" s="40" t="s">
        <v>113</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VLOOKUP($A$8,Lookup!$C$266:$D$436,2,FALSE)</f>
        <v>#N/A</v>
      </c>
      <c r="V23" s="65" t="e">
        <f>VLOOKUP(B23,Lookup!$B$438:$E$469,2,FALSE)</f>
        <v>#N/A</v>
      </c>
      <c r="W23" s="65"/>
      <c r="X23" s="65"/>
      <c r="Y23" s="65"/>
      <c r="Z23" s="65"/>
      <c r="AA23" s="65"/>
      <c r="AB23" s="65"/>
      <c r="AC23" s="65"/>
      <c r="AD23" s="65"/>
      <c r="AE23" s="65" t="e">
        <f>VLOOKUP(B23,Lookup!$B$223:$E$248,2,FALSE)</f>
        <v>#N/A</v>
      </c>
    </row>
    <row r="24" spans="1:31" ht="44.25" customHeight="1" x14ac:dyDescent="0.25">
      <c r="A24" s="61"/>
      <c r="B24" s="160" t="s">
        <v>113</v>
      </c>
      <c r="C24" s="161"/>
      <c r="D24" s="161"/>
      <c r="E24" s="161"/>
      <c r="F24" s="161"/>
      <c r="G24" s="162"/>
      <c r="H24" s="40" t="s">
        <v>113</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VLOOKUP($A$8,Lookup!$C$266:$D$436,2,FALSE)</f>
        <v>#N/A</v>
      </c>
      <c r="V24" s="65" t="e">
        <f>VLOOKUP(B24,Lookup!$B$438:$E$469,2,FALSE)</f>
        <v>#N/A</v>
      </c>
      <c r="W24" s="65"/>
      <c r="X24" s="65"/>
      <c r="Y24" s="65"/>
      <c r="Z24" s="65"/>
      <c r="AA24" s="65"/>
      <c r="AB24" s="65"/>
      <c r="AC24" s="65"/>
      <c r="AD24" s="65"/>
      <c r="AE24" s="65" t="e">
        <f>VLOOKUP(B24,Lookup!$B$223:$E$248,2,FALSE)</f>
        <v>#N/A</v>
      </c>
    </row>
    <row r="25" spans="1:31" ht="44.25" customHeight="1" x14ac:dyDescent="0.25">
      <c r="A25" s="61"/>
      <c r="B25" s="160" t="s">
        <v>113</v>
      </c>
      <c r="C25" s="161"/>
      <c r="D25" s="161"/>
      <c r="E25" s="161"/>
      <c r="F25" s="161"/>
      <c r="G25" s="162"/>
      <c r="H25" s="40" t="s">
        <v>113</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VLOOKUP($A$8,Lookup!$C$266:$D$436,2,FALSE)</f>
        <v>#N/A</v>
      </c>
      <c r="V25" s="65" t="e">
        <f>VLOOKUP(B25,Lookup!$B$438:$E$469,2,FALSE)</f>
        <v>#N/A</v>
      </c>
      <c r="W25" s="65"/>
      <c r="X25" s="65"/>
      <c r="Y25" s="65"/>
      <c r="Z25" s="65"/>
      <c r="AA25" s="65"/>
      <c r="AB25" s="65"/>
      <c r="AC25" s="65"/>
      <c r="AD25" s="65"/>
      <c r="AE25" s="65" t="e">
        <f>VLOOKUP(B25,Lookup!$B$223:$E$248,2,FALSE)</f>
        <v>#N/A</v>
      </c>
    </row>
    <row r="26" spans="1:31" ht="18.75" customHeight="1" thickBot="1" x14ac:dyDescent="0.3">
      <c r="A26" s="3"/>
      <c r="B26" s="3"/>
      <c r="C26" s="3"/>
      <c r="D26" s="3"/>
      <c r="E26" s="3"/>
      <c r="F26" s="3"/>
      <c r="G26" s="3"/>
      <c r="H26" s="3"/>
      <c r="I26" s="3"/>
      <c r="J26" s="3"/>
      <c r="K26" s="3"/>
      <c r="L26" s="9"/>
      <c r="M26" s="4"/>
      <c r="N26" s="4"/>
      <c r="O26" s="4"/>
      <c r="P26" s="4"/>
      <c r="Q26" s="13"/>
      <c r="R26" s="13"/>
      <c r="S26" s="13"/>
    </row>
    <row r="27" spans="1:31" ht="14.4" thickBot="1" x14ac:dyDescent="0.3">
      <c r="A27" s="3"/>
      <c r="B27" s="3"/>
      <c r="C27" s="3"/>
      <c r="D27" s="3"/>
      <c r="E27" s="3"/>
      <c r="F27" s="3"/>
      <c r="G27" s="3"/>
      <c r="H27" s="3"/>
      <c r="I27" s="3"/>
      <c r="J27" s="3"/>
      <c r="K27" s="3"/>
      <c r="L27" s="11" t="s">
        <v>102</v>
      </c>
      <c r="M27" s="10"/>
      <c r="N27" s="12">
        <f>P27</f>
        <v>0</v>
      </c>
      <c r="O27" s="71">
        <f t="shared" ref="O27:T27" si="1">SUM(O11:O25)</f>
        <v>0</v>
      </c>
      <c r="P27" s="71">
        <f t="shared" si="1"/>
        <v>0</v>
      </c>
      <c r="Q27" s="71">
        <f t="shared" si="1"/>
        <v>0</v>
      </c>
      <c r="R27" s="71">
        <f t="shared" si="1"/>
        <v>0</v>
      </c>
      <c r="S27" s="110">
        <f t="shared" si="1"/>
        <v>0</v>
      </c>
      <c r="T27" s="106" t="e">
        <f t="shared" si="1"/>
        <v>#REF!</v>
      </c>
    </row>
    <row r="28" spans="1:31" ht="13.8" x14ac:dyDescent="0.25">
      <c r="A28" s="3"/>
      <c r="B28" s="3"/>
      <c r="C28" s="3"/>
      <c r="D28" s="3"/>
      <c r="E28" s="3"/>
      <c r="F28" s="3"/>
      <c r="G28" s="3"/>
      <c r="H28" s="3"/>
      <c r="I28" s="3"/>
      <c r="J28" s="3"/>
      <c r="K28" s="3"/>
      <c r="L28" s="117"/>
      <c r="N28" s="118"/>
      <c r="O28" s="4"/>
      <c r="P28" s="225" t="s">
        <v>52</v>
      </c>
      <c r="Q28" s="226"/>
      <c r="R28" s="119"/>
    </row>
    <row r="29" spans="1:31" ht="14.4" thickBot="1" x14ac:dyDescent="0.3">
      <c r="P29" s="227"/>
      <c r="Q29" s="228"/>
      <c r="R29" s="119"/>
    </row>
    <row r="30" spans="1:31" x14ac:dyDescent="0.25"/>
    <row r="42" spans="30:30" hidden="1" x14ac:dyDescent="0.25">
      <c r="AD42" s="66" t="s">
        <v>113</v>
      </c>
    </row>
    <row r="43" spans="30:30" hidden="1" x14ac:dyDescent="0.25">
      <c r="AD43" s="66" t="s">
        <v>7</v>
      </c>
    </row>
    <row r="44" spans="30:30" hidden="1" x14ac:dyDescent="0.25">
      <c r="AD44" s="66" t="s">
        <v>114</v>
      </c>
    </row>
    <row r="45" spans="30:30" hidden="1" x14ac:dyDescent="0.25">
      <c r="AD45" s="66" t="s">
        <v>8</v>
      </c>
    </row>
    <row r="46" spans="30:30" hidden="1" x14ac:dyDescent="0.25">
      <c r="AD46" s="66" t="s">
        <v>10</v>
      </c>
    </row>
    <row r="47" spans="30:30" hidden="1" x14ac:dyDescent="0.25">
      <c r="AD47" s="66" t="s">
        <v>9</v>
      </c>
    </row>
    <row r="48" spans="30:30" hidden="1" x14ac:dyDescent="0.25">
      <c r="AD48" s="66" t="s">
        <v>11</v>
      </c>
    </row>
    <row r="49" spans="30:30" hidden="1" x14ac:dyDescent="0.25">
      <c r="AD49" s="66" t="s">
        <v>12</v>
      </c>
    </row>
    <row r="50" spans="30:30" hidden="1" x14ac:dyDescent="0.25">
      <c r="AD50" s="66" t="s">
        <v>13</v>
      </c>
    </row>
    <row r="51" spans="30:30" hidden="1" x14ac:dyDescent="0.25">
      <c r="AD51" s="66" t="s">
        <v>14</v>
      </c>
    </row>
    <row r="52" spans="30:30" hidden="1" x14ac:dyDescent="0.25">
      <c r="AD52" s="66" t="s">
        <v>15</v>
      </c>
    </row>
    <row r="53" spans="30:30" hidden="1" x14ac:dyDescent="0.25">
      <c r="AD53" s="66" t="s">
        <v>16</v>
      </c>
    </row>
    <row r="54" spans="30:30" hidden="1" x14ac:dyDescent="0.25">
      <c r="AD54" s="66" t="s">
        <v>17</v>
      </c>
    </row>
    <row r="55" spans="30:30" hidden="1" x14ac:dyDescent="0.25">
      <c r="AD55" s="66" t="s">
        <v>115</v>
      </c>
    </row>
    <row r="56" spans="30:30" hidden="1" x14ac:dyDescent="0.25">
      <c r="AD56" s="66" t="s">
        <v>18</v>
      </c>
    </row>
    <row r="57" spans="30:30" hidden="1" x14ac:dyDescent="0.25">
      <c r="AD57" s="66" t="s">
        <v>116</v>
      </c>
    </row>
    <row r="58" spans="30:30" hidden="1" x14ac:dyDescent="0.25">
      <c r="AD58" s="66" t="s">
        <v>88</v>
      </c>
    </row>
    <row r="59" spans="30:30" x14ac:dyDescent="0.25"/>
  </sheetData>
  <sheetProtection formatColumns="0" formatRows="0"/>
  <mergeCells count="21">
    <mergeCell ref="B12:G12"/>
    <mergeCell ref="B11:G11"/>
    <mergeCell ref="A1:K2"/>
    <mergeCell ref="A3:K3"/>
    <mergeCell ref="G5:H6"/>
    <mergeCell ref="B9:G9"/>
    <mergeCell ref="B10:G10"/>
    <mergeCell ref="P28:Q29"/>
    <mergeCell ref="B18:G18"/>
    <mergeCell ref="B19:G19"/>
    <mergeCell ref="B20:G20"/>
    <mergeCell ref="B21:G21"/>
    <mergeCell ref="B25:G25"/>
    <mergeCell ref="B13:G13"/>
    <mergeCell ref="B22:G22"/>
    <mergeCell ref="B16:G16"/>
    <mergeCell ref="B17:G17"/>
    <mergeCell ref="B24:G24"/>
    <mergeCell ref="B23:G23"/>
    <mergeCell ref="B14:G14"/>
    <mergeCell ref="B15:G15"/>
  </mergeCells>
  <phoneticPr fontId="27" type="noConversion"/>
  <conditionalFormatting sqref="Q11:Q25">
    <cfRule type="containsText" dxfId="1" priority="2" stopIfTrue="1" operator="containsText" text="Please Enter">
      <formula>NOT(ISERROR(SEARCH("Please Enter",Q11)))</formula>
    </cfRule>
  </conditionalFormatting>
  <dataValidations count="258">
    <dataValidation allowBlank="1" showInputMessage="1" showErrorMessage="1" promptTitle="Total Fees" prompt="This is the total chargeable fee, including statutory fees and any additional extras." sqref="S11:S25" xr:uid="{00000000-0002-0000-0400-000000000000}"/>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400-000002000000}">
      <formula1>$S$16</formula1>
    </dataValidation>
    <dataValidation type="textLength" errorStyle="information" allowBlank="1" showInputMessage="1" showErrorMessage="1" error="XLBVal:6=-5911_x000d__x000a_" sqref="M9" xr:uid="{00000000-0002-0000-0400-000003000000}">
      <formula1>0</formula1>
      <formula2>300</formula2>
    </dataValidation>
    <dataValidation type="textLength" errorStyle="information" allowBlank="1" showInputMessage="1" showErrorMessage="1" error="XLBVal:6=-6891.5_x000d__x000a_" sqref="M10" xr:uid="{00000000-0002-0000-0400-000004000000}">
      <formula1>0</formula1>
      <formula2>300</formula2>
    </dataValidation>
    <dataValidation allowBlank="1" showInputMessage="1" showErrorMessage="1" promptTitle="Fees" prompt="Once you have selected a service, this information will populate automatically." sqref="P11:R25" xr:uid="{00000000-0002-0000-0400-000005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400-000006000000}">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400-000008000000}">
      <formula1>INDIRECT(SUBSTITUTE($AD$15," ","_"))</formula1>
    </dataValidation>
    <dataValidation type="textLength" errorStyle="information" allowBlank="1" showInputMessage="1" showErrorMessage="1" error="XLBVal:6=-1570_x000d__x000a_" sqref="M11:M25" xr:uid="{00000000-0002-0000-0400-000009000000}">
      <formula1>0</formula1>
      <formula2>300</formula2>
    </dataValidation>
    <dataValidation allowBlank="1" showInputMessage="1" showErrorMessage="1" promptTitle="Fees" prompt="If you charge extra for other fees, please enter them here." sqref="O11:O25" xr:uid="{00000000-0002-0000-0400-00000A000000}"/>
    <dataValidation errorStyle="information" allowBlank="1" showInputMessage="1" errorTitle="TEST" error="Please note that this sheet has not been updated with the test data as yet. This will be done before the final version is released." sqref="R27:T27 L27:Q29 R28:R29" xr:uid="{00000000-0002-0000-0400-00000C000000}"/>
    <dataValidation type="textLength" errorStyle="information" allowBlank="1" showInputMessage="1" showErrorMessage="1" error="XLBVal:2=0_x000d__x000a_" sqref="AM179 AL177 AM176 AL173:AM175 AL166:AL168 AM162:AM168 AL160:AL162 AM159:AM160 AK158:AL159 AM157 AL153 AM151:AM153 AK150:AL151 AL148:AM149 AL143:AM146 AM137:AM139 AL136:AL139 AM131:AM134 AL129:AL134 AM128:AM129 AL127:AM127 AJ123:AJ124 AK121:AK123 AI116:AI124 AM115:AM124 AK114:AK119 AL111:AL124 AI110:AI114 AJ109:AJ121 AM108:AM113 AK108 AI106:AJ108 AL106:AM107 AI105:AM105 AI102:AJ103 AL102:AL103 AM100:AM103 AI100 AJ99:AJ100 AK98:AK99 AM97:AM98 AJ97 AL96:AL100 AM95 AK95:AK96 AI95:AI98 AL94 AJ93:AJ95 AJ92:AK92 AM91:AM93 AL90:AL92 AL87:AM89 AI88:AI92 AK86:AK87 AI85 AL82:AL85 AI82:AI83 AM81:AM85 AL80:AM80 AJ80:AJ90 AK79:AL79 AI78:AI80 AI74:AJ77 AM74:AM78 AL73:AL77 AM72 AK72 AI72 AI69 AK68:AK69 AL67:AL69 AM66:AM69 AK66 AL64:AL65 AK63 AM61:AM64 AJ61:AJ70 AL60:AL62 AI60:AI66 AL59:AM59 AJ59 AJ58:AM58 AK57:AL57 AI57:AI58 AJ56:AK56 AJ55:AL55 AI54:AI55 AM53:AM55 AL52:AM52 AJ52:AJ53 AI51:AL51 AJ50:AK50 AM49:AM50 AI49:AK49 AL47 AI47:AJ47 AM43:AM45 AK43:AK45 AL42:AL45 AJ42:AJ44 AJ41:AM41 AL40:AM40 AI40:AI45 AK39 AI38:AJ39 AL38:AM38 AI35:AI36 AL34:AL35 AI34:AJ34 AM33:AM35 AL32 AK31 AI31:AI32 AL28:AL29 AJ28:AJ32 AL27:AM27 AJ26:AK27 AK24 AM19:AM25 AK19:AK21 AI19:AI27 AK17 AK15 AI13:AI17 AK12 AL11:AL25 AI11 AM10:AM17 AJ10:AJ24 AL9:AM9 AI9:AJ9 AJ7 AM6:AM7 AL5 AI5:AI6 AK179 AJ178:AL178 AI176 AJ173:AJ176 AI171:AM172 AJ170:AL170 AJ167:AJ168 AI166:AI167 AJ165 AK163 AJ162 AJ159:AJ160 AI158:AI163 AJ157 AJ156:AK156 AI155:AM155 AK147:AM147 AJ143:AJ153 AI142:AI151 AK141:AK143 AI137:AJ139 AK135:AM135 AI135 AI129:AI133 AK128 AJ127:AJ135 AI125:AM126 AM28:AM31" xr:uid="{00000000-0002-0000-0400-00000D000000}">
      <formula1>0</formula1>
      <formula2>300</formula2>
    </dataValidation>
    <dataValidation type="textLength" errorStyle="information" allowBlank="1" showInputMessage="1" showErrorMessage="1" error="XLBVal:6=-2478_x000d__x000a_" sqref="AI127" xr:uid="{00000000-0002-0000-0400-000013000000}">
      <formula1>0</formula1>
      <formula2>300</formula2>
    </dataValidation>
    <dataValidation type="textLength" errorStyle="information" allowBlank="1" showInputMessage="1" showErrorMessage="1" error="XLBVal:6=-737_x000d__x000a_" sqref="AK127" xr:uid="{00000000-0002-0000-0400-000015000000}">
      <formula1>0</formula1>
      <formula2>300</formula2>
    </dataValidation>
    <dataValidation type="textLength" errorStyle="information" allowBlank="1" showInputMessage="1" showErrorMessage="1" error="XLBVal:6=-1363_x000d__x000a_" sqref="AI128" xr:uid="{00000000-0002-0000-0400-000016000000}">
      <formula1>0</formula1>
      <formula2>300</formula2>
    </dataValidation>
    <dataValidation type="textLength" errorStyle="information" allowBlank="1" showInputMessage="1" showErrorMessage="1" error="XLBVal:6=-2329_x000d__x000a_" sqref="AK129" xr:uid="{00000000-0002-0000-0400-00001B000000}">
      <formula1>0</formula1>
      <formula2>300</formula2>
    </dataValidation>
    <dataValidation type="textLength" errorStyle="information" allowBlank="1" showInputMessage="1" showErrorMessage="1" error="XLBVal:6=-1791_x000d__x000a_" sqref="AK130" xr:uid="{00000000-0002-0000-0400-00001E000000}">
      <formula1>0</formula1>
      <formula2>300</formula2>
    </dataValidation>
    <dataValidation type="textLength" errorStyle="information" allowBlank="1" showInputMessage="1" showErrorMessage="1" error="XLBVal:6=-1034.5_x000d__x000a_" sqref="AK131" xr:uid="{00000000-0002-0000-0400-000021000000}">
      <formula1>0</formula1>
      <formula2>300</formula2>
    </dataValidation>
    <dataValidation type="textLength" errorStyle="information" allowBlank="1" showInputMessage="1" showErrorMessage="1" error="XLBVal:6=-1773.5_x000d__x000a_" sqref="AK132" xr:uid="{00000000-0002-0000-0400-000024000000}">
      <formula1>0</formula1>
      <formula2>300</formula2>
    </dataValidation>
    <dataValidation type="textLength" errorStyle="information" allowBlank="1" showInputMessage="1" showErrorMessage="1" error="XLBVal:6=-666_x000d__x000a_" sqref="AK133" xr:uid="{00000000-0002-0000-0400-000027000000}">
      <formula1>0</formula1>
      <formula2>300</formula2>
    </dataValidation>
    <dataValidation type="textLength" errorStyle="information" allowBlank="1" showInputMessage="1" showErrorMessage="1" error="XLBVal:6=-36_x000d__x000a_" sqref="AI134 AK109:AL109 AL72 AI29 AJ6 AK152" xr:uid="{00000000-0002-0000-0400-000028000000}">
      <formula1>0</formula1>
      <formula2>300</formula2>
    </dataValidation>
    <dataValidation type="textLength" errorStyle="information" allowBlank="1" showInputMessage="1" showErrorMessage="1" error="XLBVal:6=-129_x000d__x000a_" sqref="AK134 AL152 AI53 AL33" xr:uid="{00000000-0002-0000-0400-00002A000000}">
      <formula1>0</formula1>
      <formula2>300</formula2>
    </dataValidation>
    <dataValidation type="textLength" errorStyle="information" allowBlank="1" showInputMessage="1" showErrorMessage="1" error="XLBVal:6=-1412_x000d__x000a_" sqref="AI136" xr:uid="{00000000-0002-0000-0400-00002E000000}">
      <formula1>0</formula1>
      <formula2>300</formula2>
    </dataValidation>
    <dataValidation type="textLength" errorStyle="information" allowBlank="1" showInputMessage="1" showErrorMessage="1" error="XLBVal:6=-1373.5_x000d__x000a_" sqref="AJ136" xr:uid="{00000000-0002-0000-0400-00002F000000}">
      <formula1>0</formula1>
      <formula2>300</formula2>
    </dataValidation>
    <dataValidation type="textLength" errorStyle="information" allowBlank="1" showInputMessage="1" showErrorMessage="1" error="XLBVal:6=-2251_x000d__x000a_" sqref="AK136" xr:uid="{00000000-0002-0000-0400-000030000000}">
      <formula1>0</formula1>
      <formula2>300</formula2>
    </dataValidation>
    <dataValidation type="textLength" errorStyle="information" allowBlank="1" showInputMessage="1" showErrorMessage="1" error="XLBVal:6=-4875_x000d__x000a_" sqref="AK137" xr:uid="{00000000-0002-0000-0400-000033000000}">
      <formula1>0</formula1>
      <formula2>300</formula2>
    </dataValidation>
    <dataValidation type="textLength" errorStyle="information" allowBlank="1" showInputMessage="1" showErrorMessage="1" error="XLBVal:6=-1584_x000d__x000a_" sqref="AK138" xr:uid="{00000000-0002-0000-0400-000036000000}">
      <formula1>0</formula1>
      <formula2>300</formula2>
    </dataValidation>
    <dataValidation type="textLength" errorStyle="information" allowBlank="1" showInputMessage="1" showErrorMessage="1" error="XLBVal:6=-155_x000d__x000a_" sqref="AK139 AJ91" xr:uid="{00000000-0002-0000-0400-000039000000}">
      <formula1>0</formula1>
      <formula2>300</formula2>
    </dataValidation>
    <dataValidation type="textLength" errorStyle="information" allowBlank="1" showInputMessage="1" showErrorMessage="1" error="XLBVal:6=-513_x000d__x000a_" sqref="AI140" xr:uid="{00000000-0002-0000-0400-00003A000000}">
      <formula1>0</formula1>
      <formula2>300</formula2>
    </dataValidation>
    <dataValidation type="textLength" errorStyle="information" allowBlank="1" showInputMessage="1" showErrorMessage="1" error="XLBVal:6=-240_x000d__x000a_" sqref="AJ140" xr:uid="{00000000-0002-0000-0400-00003B000000}">
      <formula1>0</formula1>
      <formula2>300</formula2>
    </dataValidation>
    <dataValidation type="textLength" errorStyle="information" allowBlank="1" showInputMessage="1" showErrorMessage="1" error="XLBVal:6=-561_x000d__x000a_" sqref="AK140" xr:uid="{00000000-0002-0000-0400-00003C000000}">
      <formula1>0</formula1>
      <formula2>300</formula2>
    </dataValidation>
    <dataValidation type="textLength" errorStyle="information" allowBlank="1" showInputMessage="1" showErrorMessage="1" error="XLBVal:6=-345.5_x000d__x000a_" sqref="AI141" xr:uid="{00000000-0002-0000-0400-00003D000000}">
      <formula1>0</formula1>
      <formula2>300</formula2>
    </dataValidation>
    <dataValidation type="textLength" errorStyle="information" allowBlank="1" showInputMessage="1" showErrorMessage="1" error="XLBVal:6=-435_x000d__x000a_" sqref="AJ141 AJ79" xr:uid="{00000000-0002-0000-0400-00003E000000}">
      <formula1>0</formula1>
      <formula2>300</formula2>
    </dataValidation>
    <dataValidation type="textLength" errorStyle="information" allowBlank="1" showInputMessage="1" showErrorMessage="1" error="XLBVal:6=-1120_x000d__x000a_" sqref="AJ142 AK16" xr:uid="{00000000-0002-0000-0400-000041000000}">
      <formula1>0</formula1>
      <formula2>300</formula2>
    </dataValidation>
    <dataValidation type="textLength" errorStyle="information" allowBlank="1" showInputMessage="1" showErrorMessage="1" error="XLBVal:6=-360_x000d__x000a_" sqref="AK144 AL81" xr:uid="{00000000-0002-0000-0400-000048000000}">
      <formula1>0</formula1>
      <formula2>300</formula2>
    </dataValidation>
    <dataValidation type="textLength" errorStyle="information" allowBlank="1" showInputMessage="1" showErrorMessage="1" error="XLBVal:6=-2101.5_x000d__x000a_" sqref="AK145" xr:uid="{00000000-0002-0000-0400-00004B000000}">
      <formula1>0</formula1>
      <formula2>300</formula2>
    </dataValidation>
    <dataValidation type="textLength" errorStyle="information" allowBlank="1" showInputMessage="1" showErrorMessage="1" error="XLBVal:6=-2266.5_x000d__x000a_" sqref="AK146" xr:uid="{00000000-0002-0000-0400-00004E000000}">
      <formula1>0</formula1>
      <formula2>300</formula2>
    </dataValidation>
    <dataValidation type="textLength" errorStyle="information" allowBlank="1" showInputMessage="1" showErrorMessage="1" error="XLBVal:6=-1379.5_x000d__x000a_" sqref="AK148" xr:uid="{00000000-0002-0000-0400-000054000000}">
      <formula1>0</formula1>
      <formula2>300</formula2>
    </dataValidation>
    <dataValidation type="textLength" errorStyle="information" allowBlank="1" showInputMessage="1" showErrorMessage="1" error="XLBVal:6=-1369.5_x000d__x000a_" sqref="AK149" xr:uid="{00000000-0002-0000-0400-000057000000}">
      <formula1>0</formula1>
      <formula2>300</formula2>
    </dataValidation>
    <dataValidation type="textLength" errorStyle="information" allowBlank="1" showInputMessage="1" showErrorMessage="1" error="XLBVal:6=-324_x000d__x000a_" sqref="AI152" xr:uid="{00000000-0002-0000-0400-00005E000000}">
      <formula1>0</formula1>
      <formula2>300</formula2>
    </dataValidation>
    <dataValidation type="textLength" errorStyle="information" allowBlank="1" showInputMessage="1" showErrorMessage="1" error="XLBVal:6=-2576_x000d__x000a_" sqref="AI153" xr:uid="{00000000-0002-0000-0400-000061000000}">
      <formula1>0</formula1>
      <formula2>300</formula2>
    </dataValidation>
    <dataValidation type="textLength" errorStyle="information" allowBlank="1" showInputMessage="1" showErrorMessage="1" error="XLBVal:6=-899.5_x000d__x000a_" sqref="AK153" xr:uid="{00000000-0002-0000-0400-000063000000}">
      <formula1>0</formula1>
      <formula2>300</formula2>
    </dataValidation>
    <dataValidation type="textLength" errorStyle="information" allowBlank="1" showInputMessage="1" showErrorMessage="1" error="XLBVal:6=-390_x000d__x000a_" sqref="AI154" xr:uid="{00000000-0002-0000-0400-000064000000}">
      <formula1>0</formula1>
      <formula2>300</formula2>
    </dataValidation>
    <dataValidation type="textLength" errorStyle="information" allowBlank="1" showInputMessage="1" showErrorMessage="1" error="XLBVal:6=-232_x000d__x000a_" sqref="AJ154" xr:uid="{00000000-0002-0000-0400-000065000000}">
      <formula1>0</formula1>
      <formula2>300</formula2>
    </dataValidation>
    <dataValidation type="textLength" errorStyle="information" allowBlank="1" showInputMessage="1" showErrorMessage="1" error="XLBVal:6=-470.5_x000d__x000a_" sqref="AK154" xr:uid="{00000000-0002-0000-0400-000066000000}">
      <formula1>0</formula1>
      <formula2>300</formula2>
    </dataValidation>
    <dataValidation type="textLength" errorStyle="information" allowBlank="1" showInputMessage="1" showErrorMessage="1" error="XLBVal:6=-291_x000d__x000a_" sqref="AI156" xr:uid="{00000000-0002-0000-0400-00006A000000}">
      <formula1>0</formula1>
      <formula2>300</formula2>
    </dataValidation>
    <dataValidation type="textLength" errorStyle="information" allowBlank="1" showInputMessage="1" showErrorMessage="1" error="XLBVal:6=-1024_x000d__x000a_" sqref="AI157" xr:uid="{00000000-0002-0000-0400-00006D000000}">
      <formula1>0</formula1>
      <formula2>300</formula2>
    </dataValidation>
    <dataValidation type="textLength" errorStyle="information" allowBlank="1" showInputMessage="1" showErrorMessage="1" error="XLBVal:6=-1127_x000d__x000a_" sqref="AK157" xr:uid="{00000000-0002-0000-0400-00006F000000}">
      <formula1>0</formula1>
      <formula2>300</formula2>
    </dataValidation>
    <dataValidation type="textLength" errorStyle="information" allowBlank="1" showInputMessage="1" showErrorMessage="1" error="XLBVal:6=-1527_x000d__x000a_" sqref="AJ158" xr:uid="{00000000-0002-0000-0400-000071000000}">
      <formula1>0</formula1>
      <formula2>300</formula2>
    </dataValidation>
    <dataValidation type="textLength" errorStyle="information" allowBlank="1" showInputMessage="1" showErrorMessage="1" error="XLBVal:6=-634_x000d__x000a_" sqref="AK160" xr:uid="{00000000-0002-0000-0400-000078000000}">
      <formula1>0</formula1>
      <formula2>300</formula2>
    </dataValidation>
    <dataValidation type="textLength" errorStyle="information" allowBlank="1" showInputMessage="1" showErrorMessage="1" error="XLBVal:6=-570_x000d__x000a_" sqref="AJ161" xr:uid="{00000000-0002-0000-0400-00007A000000}">
      <formula1>0</formula1>
      <formula2>300</formula2>
    </dataValidation>
    <dataValidation type="textLength" errorStyle="information" allowBlank="1" showInputMessage="1" showErrorMessage="1" error="XLBVal:6=-54_x000d__x000a_" sqref="AK161 AJ33" xr:uid="{00000000-0002-0000-0400-00007B000000}">
      <formula1>0</formula1>
      <formula2>300</formula2>
    </dataValidation>
    <dataValidation type="textLength" errorStyle="information" allowBlank="1" showInputMessage="1" showErrorMessage="1" error="XLBVal:6=-1445_x000d__x000a_" sqref="AK162" xr:uid="{00000000-0002-0000-0400-00007E000000}">
      <formula1>0</formula1>
      <formula2>300</formula2>
    </dataValidation>
    <dataValidation type="textLength" errorStyle="information" allowBlank="1" showInputMessage="1" showErrorMessage="1" error="XLBVal:6=-186_x000d__x000a_" sqref="AJ163" xr:uid="{00000000-0002-0000-0400-000080000000}">
      <formula1>0</formula1>
      <formula2>300</formula2>
    </dataValidation>
    <dataValidation type="textLength" errorStyle="information" allowBlank="1" showInputMessage="1" showErrorMessage="1" error="XLBVal:6=-282_x000d__x000a_" sqref="AI164" xr:uid="{00000000-0002-0000-0400-000082000000}">
      <formula1>0</formula1>
      <formula2>300</formula2>
    </dataValidation>
    <dataValidation type="textLength" errorStyle="information" allowBlank="1" showInputMessage="1" showErrorMessage="1" error="XLBVal:6=-351_x000d__x000a_" sqref="AJ164" xr:uid="{00000000-0002-0000-0400-000083000000}">
      <formula1>0</formula1>
      <formula2>300</formula2>
    </dataValidation>
    <dataValidation type="textLength" errorStyle="information" allowBlank="1" showInputMessage="1" showErrorMessage="1" error="XLBVal:6=-1625_x000d__x000a_" sqref="AK164" xr:uid="{00000000-0002-0000-0400-000084000000}">
      <formula1>0</formula1>
      <formula2>300</formula2>
    </dataValidation>
    <dataValidation type="textLength" errorStyle="information" allowBlank="1" showInputMessage="1" showErrorMessage="1" error="XLBVal:6=-228.5_x000d__x000a_" sqref="AI165" xr:uid="{00000000-0002-0000-0400-000085000000}">
      <formula1>0</formula1>
      <formula2>300</formula2>
    </dataValidation>
    <dataValidation type="textLength" errorStyle="information" allowBlank="1" showInputMessage="1" showErrorMessage="1" error="XLBVal:6=-116_x000d__x000a_" sqref="AK165" xr:uid="{00000000-0002-0000-0400-000087000000}">
      <formula1>0</formula1>
      <formula2>300</formula2>
    </dataValidation>
    <dataValidation type="textLength" errorStyle="information" allowBlank="1" showInputMessage="1" showErrorMessage="1" error="XLBVal:6=-516_x000d__x000a_" sqref="AJ166" xr:uid="{00000000-0002-0000-0400-000089000000}">
      <formula1>0</formula1>
      <formula2>300</formula2>
    </dataValidation>
    <dataValidation type="textLength" errorStyle="information" allowBlank="1" showInputMessage="1" showErrorMessage="1" error="XLBVal:6=-690_x000d__x000a_" sqref="AK166" xr:uid="{00000000-0002-0000-0400-00008A000000}">
      <formula1>0</formula1>
      <formula2>300</formula2>
    </dataValidation>
    <dataValidation type="textLength" errorStyle="information" allowBlank="1" showInputMessage="1" showErrorMessage="1" error="XLBVal:6=-135.5_x000d__x000a_" sqref="AK167" xr:uid="{00000000-0002-0000-0400-00008D000000}">
      <formula1>0</formula1>
      <formula2>300</formula2>
    </dataValidation>
    <dataValidation type="textLength" errorStyle="information" allowBlank="1" showInputMessage="1" showErrorMessage="1" error="XLBVal:6=-1232.5_x000d__x000a_" sqref="AI168" xr:uid="{00000000-0002-0000-0400-00008E000000}">
      <formula1>0</formula1>
      <formula2>300</formula2>
    </dataValidation>
    <dataValidation type="textLength" errorStyle="information" allowBlank="1" showInputMessage="1" showErrorMessage="1" error="XLBVal:6=-582.5_x000d__x000a_" sqref="AK168" xr:uid="{00000000-0002-0000-0400-000090000000}">
      <formula1>0</formula1>
      <formula2>300</formula2>
    </dataValidation>
    <dataValidation type="textLength" errorStyle="information" allowBlank="1" showInputMessage="1" showErrorMessage="1" error="XLBVal:6=-430_x000d__x000a_" sqref="AI169" xr:uid="{00000000-0002-0000-0400-000091000000}">
      <formula1>0</formula1>
      <formula2>300</formula2>
    </dataValidation>
    <dataValidation type="textLength" errorStyle="information" allowBlank="1" showInputMessage="1" showErrorMessage="1" error="XLBVal:6=-247_x000d__x000a_" sqref="AJ169" xr:uid="{00000000-0002-0000-0400-000092000000}">
      <formula1>0</formula1>
      <formula2>300</formula2>
    </dataValidation>
    <dataValidation type="textLength" errorStyle="information" allowBlank="1" showInputMessage="1" showErrorMessage="1" error="XLBVal:6=-856.5_x000d__x000a_" sqref="AK169" xr:uid="{00000000-0002-0000-0400-000093000000}">
      <formula1>0</formula1>
      <formula2>300</formula2>
    </dataValidation>
    <dataValidation type="textLength" errorStyle="information" allowBlank="1" showInputMessage="1" showErrorMessage="1" error="XLBVal:6=253_x000d__x000a_" sqref="AI170" xr:uid="{00000000-0002-0000-0400-000094000000}">
      <formula1>0</formula1>
      <formula2>300</formula2>
    </dataValidation>
    <dataValidation type="textLength" errorStyle="information" allowBlank="1" showInputMessage="1" showErrorMessage="1" error="XLBVal:6=-851.5_x000d__x000a_" sqref="AI173" xr:uid="{00000000-0002-0000-0400-00009D000000}">
      <formula1>0</formula1>
      <formula2>300</formula2>
    </dataValidation>
    <dataValidation type="textLength" errorStyle="information" allowBlank="1" showInputMessage="1" showErrorMessage="1" error="XLBVal:6=-1347.5_x000d__x000a_" sqref="AK173" xr:uid="{00000000-0002-0000-0400-00009F000000}">
      <formula1>0</formula1>
      <formula2>300</formula2>
    </dataValidation>
    <dataValidation type="textLength" errorStyle="information" allowBlank="1" showInputMessage="1" showErrorMessage="1" error="XLBVal:6=-20_x000d__x000a_" sqref="AI174" xr:uid="{00000000-0002-0000-0400-0000A0000000}">
      <formula1>0</formula1>
      <formula2>300</formula2>
    </dataValidation>
    <dataValidation type="textLength" errorStyle="information" allowBlank="1" showInputMessage="1" showErrorMessage="1" error="XLBVal:6=-1765_x000d__x000a_" sqref="AK174" xr:uid="{00000000-0002-0000-0400-0000A2000000}">
      <formula1>0</formula1>
      <formula2>300</formula2>
    </dataValidation>
    <dataValidation type="textLength" errorStyle="information" allowBlank="1" showInputMessage="1" showErrorMessage="1" error="XLBVal:6=-126_x000d__x000a_" sqref="AI175" xr:uid="{00000000-0002-0000-0400-0000A3000000}">
      <formula1>0</formula1>
      <formula2>300</formula2>
    </dataValidation>
    <dataValidation type="textLength" errorStyle="information" allowBlank="1" showInputMessage="1" showErrorMessage="1" error="XLBVal:6=-1179_x000d__x000a_" sqref="AK175" xr:uid="{00000000-0002-0000-0400-0000A5000000}">
      <formula1>0</formula1>
      <formula2>300</formula2>
    </dataValidation>
    <dataValidation type="textLength" errorStyle="information" allowBlank="1" showInputMessage="1" showErrorMessage="1" error="XLBVal:6=-466_x000d__x000a_" sqref="AK176" xr:uid="{00000000-0002-0000-0400-0000A8000000}">
      <formula1>0</formula1>
      <formula2>300</formula2>
    </dataValidation>
    <dataValidation type="textLength" errorStyle="information" allowBlank="1" showInputMessage="1" showErrorMessage="1" error="XLBVal:6=-188_x000d__x000a_" sqref="AI177" xr:uid="{00000000-0002-0000-0400-0000A9000000}">
      <formula1>0</formula1>
      <formula2>300</formula2>
    </dataValidation>
    <dataValidation type="textLength" errorStyle="information" allowBlank="1" showInputMessage="1" showErrorMessage="1" error="XLBVal:6=-111_x000d__x000a_" sqref="AJ177" xr:uid="{00000000-0002-0000-0400-0000AA000000}">
      <formula1>0</formula1>
      <formula2>300</formula2>
    </dataValidation>
    <dataValidation type="textLength" errorStyle="information" allowBlank="1" showInputMessage="1" showErrorMessage="1" error="XLBVal:6=-147_x000d__x000a_" sqref="AK177" xr:uid="{00000000-0002-0000-0400-0000AB000000}">
      <formula1>0</formula1>
      <formula2>300</formula2>
    </dataValidation>
    <dataValidation type="textLength" errorStyle="information" allowBlank="1" showInputMessage="1" showErrorMessage="1" error="XLBVal:6=-1200_x000d__x000a_" sqref="AI178" xr:uid="{00000000-0002-0000-0400-0000AC000000}">
      <formula1>0</formula1>
      <formula2>300</formula2>
    </dataValidation>
    <dataValidation type="textLength" errorStyle="information" allowBlank="1" showInputMessage="1" showErrorMessage="1" error="XLBVal:6=-941_x000d__x000a_" sqref="AI179" xr:uid="{00000000-0002-0000-0400-0000AF000000}">
      <formula1>0</formula1>
      <formula2>300</formula2>
    </dataValidation>
    <dataValidation type="textLength" errorStyle="information" allowBlank="1" showInputMessage="1" showErrorMessage="1" error="XLBVal:6=-937_x000d__x000a_" sqref="AJ179" xr:uid="{00000000-0002-0000-0400-0000B0000000}">
      <formula1>0</formula1>
      <formula2>300</formula2>
    </dataValidation>
    <dataValidation type="textLength" errorStyle="information" allowBlank="1" showInputMessage="1" showErrorMessage="1" error="XLBVal:6=-485_x000d__x000a_" sqref="AJ5" xr:uid="{00000000-0002-0000-0400-0000B3000000}">
      <formula1>0</formula1>
      <formula2>300</formula2>
    </dataValidation>
    <dataValidation type="textLength" errorStyle="information" allowBlank="1" showInputMessage="1" showErrorMessage="1" error="XLBVal:6=-396_x000d__x000a_" sqref="AK5 AK73" xr:uid="{00000000-0002-0000-0400-0000B4000000}">
      <formula1>0</formula1>
      <formula2>300</formula2>
    </dataValidation>
    <dataValidation type="textLength" errorStyle="information" allowBlank="1" showInputMessage="1" showErrorMessage="1" error="XLBVal:6=-523_x000d__x000a_" sqref="AM5" xr:uid="{00000000-0002-0000-0400-0000B6000000}">
      <formula1>0</formula1>
      <formula2>300</formula2>
    </dataValidation>
    <dataValidation type="textLength" errorStyle="information" allowBlank="1" showInputMessage="1" showErrorMessage="1" error="XLBVal:6=-1878_x000d__x000a_" sqref="AK6" xr:uid="{00000000-0002-0000-0400-0000B9000000}">
      <formula1>0</formula1>
      <formula2>300</formula2>
    </dataValidation>
    <dataValidation type="textLength" errorStyle="information" allowBlank="1" showInputMessage="1" showErrorMessage="1" error="XLBVal:6=-90_x000d__x000a_" sqref="AL6 AK29" xr:uid="{00000000-0002-0000-0400-0000BA000000}">
      <formula1>0</formula1>
      <formula2>300</formula2>
    </dataValidation>
    <dataValidation type="textLength" errorStyle="information" allowBlank="1" showInputMessage="1" showErrorMessage="1" error="XLBVal:6=-46_x000d__x000a_" sqref="AI7" xr:uid="{00000000-0002-0000-0400-0000BC000000}">
      <formula1>0</formula1>
      <formula2>300</formula2>
    </dataValidation>
    <dataValidation type="textLength" errorStyle="information" allowBlank="1" showInputMessage="1" showErrorMessage="1" error="XLBVal:6=-860.5_x000d__x000a_" sqref="AK7" xr:uid="{00000000-0002-0000-0400-0000BE000000}">
      <formula1>0</formula1>
      <formula2>300</formula2>
    </dataValidation>
    <dataValidation type="textLength" errorStyle="information" allowBlank="1" showInputMessage="1" showErrorMessage="1" error="XLBVal:6=-34_x000d__x000a_" sqref="AL7 AL157" xr:uid="{00000000-0002-0000-0400-0000BF000000}">
      <formula1>0</formula1>
      <formula2>300</formula2>
    </dataValidation>
    <dataValidation type="textLength" errorStyle="information" allowBlank="1" showInputMessage="1" showErrorMessage="1" error="XLBVal:6=-512_x000d__x000a_" sqref="AI8" xr:uid="{00000000-0002-0000-0400-0000C1000000}">
      <formula1>0</formula1>
      <formula2>300</formula2>
    </dataValidation>
    <dataValidation type="textLength" errorStyle="information" allowBlank="1" showInputMessage="1" showErrorMessage="1" error="XLBVal:6=-391_x000d__x000a_" sqref="AJ8" xr:uid="{00000000-0002-0000-0400-0000C2000000}">
      <formula1>0</formula1>
      <formula2>300</formula2>
    </dataValidation>
    <dataValidation type="textLength" errorStyle="information" allowBlank="1" showInputMessage="1" showErrorMessage="1" error="XLBVal:6=-630_x000d__x000a_" sqref="AK8 AK10" xr:uid="{00000000-0002-0000-0400-0000C3000000}">
      <formula1>0</formula1>
      <formula2>300</formula2>
    </dataValidation>
    <dataValidation type="textLength" errorStyle="information" allowBlank="1" showInputMessage="1" showErrorMessage="1" error="XLBVal:6=-352_x000d__x000a_" sqref="AL8" xr:uid="{00000000-0002-0000-0400-0000C4000000}">
      <formula1>0</formula1>
      <formula2>300</formula2>
    </dataValidation>
    <dataValidation type="textLength" errorStyle="information" allowBlank="1" showInputMessage="1" showErrorMessage="1" error="XLBVal:6=-487_x000d__x000a_" sqref="AM8" xr:uid="{00000000-0002-0000-0400-0000C5000000}">
      <formula1>0</formula1>
      <formula2>300</formula2>
    </dataValidation>
    <dataValidation type="textLength" errorStyle="information" allowBlank="1" showInputMessage="1" showErrorMessage="1" error="XLBVal:6=-1045_x000d__x000a_" sqref="AK9" xr:uid="{00000000-0002-0000-0400-0000C8000000}">
      <formula1>0</formula1>
      <formula2>300</formula2>
    </dataValidation>
    <dataValidation type="textLength" errorStyle="information" allowBlank="1" showInputMessage="1" showErrorMessage="1" error="XLBVal:6=-258_x000d__x000a_" sqref="AI10 AK113" xr:uid="{00000000-0002-0000-0400-0000CB000000}">
      <formula1>0</formula1>
      <formula2>300</formula2>
    </dataValidation>
    <dataValidation type="textLength" errorStyle="information" allowBlank="1" showInputMessage="1" showErrorMessage="1" error="XLBVal:6=-519_x000d__x000a_" sqref="AL10" xr:uid="{00000000-0002-0000-0400-0000CE000000}">
      <formula1>0</formula1>
      <formula2>300</formula2>
    </dataValidation>
    <dataValidation type="textLength" errorStyle="information" allowBlank="1" showInputMessage="1" showErrorMessage="1" error="XLBVal:6=-295_x000d__x000a_" sqref="AK11" xr:uid="{00000000-0002-0000-0400-0000D2000000}">
      <formula1>0</formula1>
      <formula2>300</formula2>
    </dataValidation>
    <dataValidation type="textLength" errorStyle="information" allowBlank="1" showInputMessage="1" showErrorMessage="1" error="XLBVal:6=-946_x000d__x000a_" sqref="AI12" xr:uid="{00000000-0002-0000-0400-0000D5000000}">
      <formula1>0</formula1>
      <formula2>300</formula2>
    </dataValidation>
    <dataValidation type="textLength" errorStyle="information" allowBlank="1" showInputMessage="1" showErrorMessage="1" error="XLBVal:6=-3096_x000d__x000a_" sqref="AK13" xr:uid="{00000000-0002-0000-0400-0000DC000000}">
      <formula1>0</formula1>
      <formula2>300</formula2>
    </dataValidation>
    <dataValidation type="textLength" errorStyle="information" allowBlank="1" showInputMessage="1" showErrorMessage="1" error="XLBVal:6=-1514_x000d__x000a_" sqref="AK14" xr:uid="{00000000-0002-0000-0400-0000E1000000}">
      <formula1>0</formula1>
      <formula2>300</formula2>
    </dataValidation>
    <dataValidation type="textLength" errorStyle="information" allowBlank="1" showInputMessage="1" showErrorMessage="1" error="XLBVal:6=-1435.5_x000d__x000a_" sqref="AI18" xr:uid="{00000000-0002-0000-0400-0000F3000000}">
      <formula1>0</formula1>
      <formula2>300</formula2>
    </dataValidation>
    <dataValidation type="textLength" errorStyle="information" allowBlank="1" showInputMessage="1" showErrorMessage="1" error="XLBVal:6=-591.5_x000d__x000a_" sqref="AK18" xr:uid="{00000000-0002-0000-0400-0000F5000000}">
      <formula1>0</formula1>
      <formula2>300</formula2>
    </dataValidation>
    <dataValidation type="textLength" errorStyle="information" allowBlank="1" showInputMessage="1" showErrorMessage="1" error="XLBVal:6=-774_x000d__x000a_" sqref="AM18" xr:uid="{00000000-0002-0000-0400-0000F7000000}">
      <formula1>0</formula1>
      <formula2>300</formula2>
    </dataValidation>
    <dataValidation type="textLength" errorStyle="information" allowBlank="1" showInputMessage="1" showErrorMessage="1" error="XLBVal:6=-348_x000d__x000a_" sqref="AK22" xr:uid="{00000000-0002-0000-0400-000009010000}">
      <formula1>0</formula1>
      <formula2>300</formula2>
    </dataValidation>
    <dataValidation type="textLength" errorStyle="information" allowBlank="1" showInputMessage="1" showErrorMessage="1" error="XLBVal:6=-747_x000d__x000a_" sqref="AK23 AI67" xr:uid="{00000000-0002-0000-0400-00000E010000}">
      <formula1>0</formula1>
      <formula2>300</formula2>
    </dataValidation>
    <dataValidation type="textLength" errorStyle="information" allowBlank="1" showInputMessage="1" showErrorMessage="1" error="XLBVal:6=-1092_x000d__x000a_" sqref="AJ25" xr:uid="{00000000-0002-0000-0400-000017010000}">
      <formula1>0</formula1>
      <formula2>300</formula2>
    </dataValidation>
    <dataValidation type="textLength" errorStyle="information" allowBlank="1" showInputMessage="1" showErrorMessage="1" error="XLBVal:6=-297_x000d__x000a_" sqref="AK25" xr:uid="{00000000-0002-0000-0400-000018010000}">
      <formula1>0</formula1>
      <formula2>300</formula2>
    </dataValidation>
    <dataValidation type="textLength" errorStyle="information" allowBlank="1" showInputMessage="1" showErrorMessage="1" error="XLBVal:6=-57_x000d__x000a_" sqref="AM177 AL163 AM140 AK120 AL70 AL30 AI30 AL26:AM26" xr:uid="{00000000-0002-0000-0400-00001E010000}">
      <formula1>0</formula1>
      <formula2>300</formula2>
    </dataValidation>
    <dataValidation type="textLength" errorStyle="information" allowBlank="1" showInputMessage="1" showErrorMessage="1" error="XLBVal:6=-1481_x000d__x000a_" sqref="AI28" xr:uid="{00000000-0002-0000-0400-00002A010000}">
      <formula1>0</formula1>
      <formula2>300</formula2>
    </dataValidation>
    <dataValidation type="textLength" errorStyle="information" allowBlank="1" showInputMessage="1" showErrorMessage="1" error="XLBVal:6=-493_x000d__x000a_" sqref="AK28 AK97" xr:uid="{00000000-0002-0000-0400-00002C010000}">
      <formula1>0</formula1>
      <formula2>300</formula2>
    </dataValidation>
    <dataValidation type="textLength" errorStyle="information" allowBlank="1" showInputMessage="1" showErrorMessage="1" error="XLBVal:6=-279_x000d__x000a_" sqref="AK30 AL141" xr:uid="{00000000-0002-0000-0400-000036010000}">
      <formula1>0</formula1>
      <formula2>300</formula2>
    </dataValidation>
    <dataValidation type="textLength" errorStyle="information" allowBlank="1" showInputMessage="1" showErrorMessage="1" error="XLBVal:6=-2398_x000d__x000a_" sqref="AL31" xr:uid="{00000000-0002-0000-0400-00003C010000}">
      <formula1>0</formula1>
      <formula2>300</formula2>
    </dataValidation>
    <dataValidation type="textLength" errorStyle="information" allowBlank="1" showInputMessage="1" showErrorMessage="1" error="XLBVal:6=-705_x000d__x000a_" sqref="AK32" xr:uid="{00000000-0002-0000-0400-000040010000}">
      <formula1>0</formula1>
      <formula2>300</formula2>
    </dataValidation>
    <dataValidation type="textLength" errorStyle="information" allowBlank="1" showInputMessage="1" showErrorMessage="1" error="XLBVal:6=-142_x000d__x000a_" sqref="AM32" xr:uid="{00000000-0002-0000-0400-000042010000}">
      <formula1>0</formula1>
      <formula2>300</formula2>
    </dataValidation>
    <dataValidation type="textLength" errorStyle="information" allowBlank="1" showInputMessage="1" showErrorMessage="1" error="XLBVal:6=-480_x000d__x000a_" sqref="AI33" xr:uid="{00000000-0002-0000-0400-000043010000}">
      <formula1>0</formula1>
      <formula2>300</formula2>
    </dataValidation>
    <dataValidation type="textLength" errorStyle="information" allowBlank="1" showInputMessage="1" showErrorMessage="1" error="XLBVal:6=-198_x000d__x000a_" sqref="AK33 AM86" xr:uid="{00000000-0002-0000-0400-000045010000}">
      <formula1>0</formula1>
      <formula2>300</formula2>
    </dataValidation>
    <dataValidation type="textLength" errorStyle="information" allowBlank="1" showInputMessage="1" showErrorMessage="1" error="XLBVal:6=-1353.5_x000d__x000a_" sqref="AK34" xr:uid="{00000000-0002-0000-0400-00004A010000}">
      <formula1>0</formula1>
      <formula2>300</formula2>
    </dataValidation>
    <dataValidation type="textLength" errorStyle="information" allowBlank="1" showInputMessage="1" showErrorMessage="1" error="XLBVal:6=-823.5_x000d__x000a_" sqref="AJ35" xr:uid="{00000000-0002-0000-0400-00004E010000}">
      <formula1>0</formula1>
      <formula2>300</formula2>
    </dataValidation>
    <dataValidation type="textLength" errorStyle="information" allowBlank="1" showInputMessage="1" showErrorMessage="1" error="XLBVal:6=-1279_x000d__x000a_" sqref="AK35" xr:uid="{00000000-0002-0000-0400-00004F010000}">
      <formula1>0</formula1>
      <formula2>300</formula2>
    </dataValidation>
    <dataValidation type="textLength" errorStyle="information" allowBlank="1" showInputMessage="1" showErrorMessage="1" error="XLBVal:6=-222_x000d__x000a_" sqref="AJ36" xr:uid="{00000000-0002-0000-0400-000053010000}">
      <formula1>0</formula1>
      <formula2>300</formula2>
    </dataValidation>
    <dataValidation type="textLength" errorStyle="information" allowBlank="1" showInputMessage="1" showErrorMessage="1" error="XLBVal:6=-647_x000d__x000a_" sqref="AK36" xr:uid="{00000000-0002-0000-0400-000054010000}">
      <formula1>0</formula1>
      <formula2>300</formula2>
    </dataValidation>
    <dataValidation type="textLength" errorStyle="information" allowBlank="1" showInputMessage="1" showErrorMessage="1" error="XLBVal:6=-252_x000d__x000a_" sqref="AL36 AI115 AI109" xr:uid="{00000000-0002-0000-0400-000055010000}">
      <formula1>0</formula1>
      <formula2>300</formula2>
    </dataValidation>
    <dataValidation type="textLength" errorStyle="information" allowBlank="1" showInputMessage="1" showErrorMessage="1" error="XLBVal:6=-1908_x000d__x000a_" sqref="AM36" xr:uid="{00000000-0002-0000-0400-000056010000}">
      <formula1>0</formula1>
      <formula2>300</formula2>
    </dataValidation>
    <dataValidation type="textLength" errorStyle="information" allowBlank="1" showInputMessage="1" showErrorMessage="1" error="XLBVal:6=-500_x000d__x000a_" sqref="AI37 AL37:AM37" xr:uid="{00000000-0002-0000-0400-000057010000}">
      <formula1>0</formula1>
      <formula2>300</formula2>
    </dataValidation>
    <dataValidation type="textLength" errorStyle="information" allowBlank="1" showInputMessage="1" showErrorMessage="1" error="XLBVal:6=-1000_x000d__x000a_" sqref="AJ37" xr:uid="{00000000-0002-0000-0400-000058010000}">
      <formula1>0</formula1>
      <formula2>300</formula2>
    </dataValidation>
    <dataValidation type="textLength" errorStyle="information" allowBlank="1" showInputMessage="1" showErrorMessage="1" error="XLBVal:6=-944_x000d__x000a_" sqref="AK37" xr:uid="{00000000-0002-0000-0400-000059010000}">
      <formula1>0</formula1>
      <formula2>300</formula2>
    </dataValidation>
    <dataValidation type="textLength" errorStyle="information" allowBlank="1" showInputMessage="1" showErrorMessage="1" error="XLBVal:6=-3081_x000d__x000a_" sqref="AK38" xr:uid="{00000000-0002-0000-0400-00005E010000}">
      <formula1>0</formula1>
      <formula2>300</formula2>
    </dataValidation>
    <dataValidation type="textLength" errorStyle="information" allowBlank="1" showInputMessage="1" showErrorMessage="1" error="XLBVal:6=-999_x000d__x000a_" sqref="AL39" xr:uid="{00000000-0002-0000-0400-000064010000}">
      <formula1>0</formula1>
      <formula2>300</formula2>
    </dataValidation>
    <dataValidation type="textLength" errorStyle="information" allowBlank="1" showInputMessage="1" showErrorMessage="1" error="XLBVal:6=-93_x000d__x000a_" sqref="AM39 AL156" xr:uid="{00000000-0002-0000-0400-000065010000}">
      <formula1>0</formula1>
      <formula2>300</formula2>
    </dataValidation>
    <dataValidation type="textLength" errorStyle="information" allowBlank="1" showInputMessage="1" showErrorMessage="1" error="XLBVal:6=-421_x000d__x000a_" sqref="AJ40" xr:uid="{00000000-0002-0000-0400-000067010000}">
      <formula1>0</formula1>
      <formula2>300</formula2>
    </dataValidation>
    <dataValidation type="textLength" errorStyle="information" allowBlank="1" showInputMessage="1" showErrorMessage="1" error="XLBVal:6=-199_x000d__x000a_" sqref="AK40" xr:uid="{00000000-0002-0000-0400-000068010000}">
      <formula1>0</formula1>
      <formula2>300</formula2>
    </dataValidation>
    <dataValidation type="textLength" errorStyle="information" allowBlank="1" showInputMessage="1" showErrorMessage="1" error="XLBVal:6=-589.5_x000d__x000a_" sqref="AK42" xr:uid="{00000000-0002-0000-0400-000072010000}">
      <formula1>0</formula1>
      <formula2>300</formula2>
    </dataValidation>
    <dataValidation type="textLength" errorStyle="information" allowBlank="1" showInputMessage="1" showErrorMessage="1" error="XLBVal:6=-471_x000d__x000a_" sqref="AM42" xr:uid="{00000000-0002-0000-0400-000074010000}">
      <formula1>0</formula1>
      <formula2>300</formula2>
    </dataValidation>
    <dataValidation type="textLength" errorStyle="information" allowBlank="1" showInputMessage="1" showErrorMessage="1" error="XLBVal:6=-807_x000d__x000a_" sqref="AJ45" xr:uid="{00000000-0002-0000-0400-000080010000}">
      <formula1>0</formula1>
      <formula2>300</formula2>
    </dataValidation>
    <dataValidation type="textLength" errorStyle="information" allowBlank="1" showInputMessage="1" showErrorMessage="1" error="XLBVal:6=-1710_x000d__x000a_" sqref="AI46" xr:uid="{00000000-0002-0000-0400-000084010000}">
      <formula1>0</formula1>
      <formula2>300</formula2>
    </dataValidation>
    <dataValidation type="textLength" errorStyle="information" allowBlank="1" showInputMessage="1" showErrorMessage="1" error="XLBVal:6=-1044_x000d__x000a_" sqref="AJ46" xr:uid="{00000000-0002-0000-0400-000085010000}">
      <formula1>0</formula1>
      <formula2>300</formula2>
    </dataValidation>
    <dataValidation type="textLength" errorStyle="information" allowBlank="1" showInputMessage="1" showErrorMessage="1" error="XLBVal:6=-678_x000d__x000a_" sqref="AK46 AI93" xr:uid="{00000000-0002-0000-0400-000086010000}">
      <formula1>0</formula1>
      <formula2>300</formula2>
    </dataValidation>
    <dataValidation type="textLength" errorStyle="information" allowBlank="1" showInputMessage="1" showErrorMessage="1" error="XLBVal:6=-657_x000d__x000a_" sqref="AL46" xr:uid="{00000000-0002-0000-0400-000087010000}">
      <formula1>0</formula1>
      <formula2>300</formula2>
    </dataValidation>
    <dataValidation type="textLength" errorStyle="information" allowBlank="1" showInputMessage="1" showErrorMessage="1" error="XLBVal:6=-609_x000d__x000a_" sqref="AM46 AI52" xr:uid="{00000000-0002-0000-0400-000088010000}">
      <formula1>0</formula1>
      <formula2>300</formula2>
    </dataValidation>
    <dataValidation type="textLength" errorStyle="information" allowBlank="1" showInputMessage="1" showErrorMessage="1" error="XLBVal:6=-977_x000d__x000a_" sqref="AK47" xr:uid="{00000000-0002-0000-0400-00008B010000}">
      <formula1>0</formula1>
      <formula2>300</formula2>
    </dataValidation>
    <dataValidation type="textLength" errorStyle="information" allowBlank="1" showInputMessage="1" showErrorMessage="1" error="XLBVal:6=-162_x000d__x000a_" sqref="AM47" xr:uid="{00000000-0002-0000-0400-00008D010000}">
      <formula1>0</formula1>
      <formula2>300</formula2>
    </dataValidation>
    <dataValidation type="textLength" errorStyle="information" allowBlank="1" showInputMessage="1" showErrorMessage="1" error="XLBVal:6=-904_x000d__x000a_" sqref="AI48" xr:uid="{00000000-0002-0000-0400-00008E010000}">
      <formula1>0</formula1>
      <formula2>300</formula2>
    </dataValidation>
    <dataValidation type="textLength" errorStyle="information" allowBlank="1" showInputMessage="1" showErrorMessage="1" error="XLBVal:6=-299_x000d__x000a_" sqref="AJ48" xr:uid="{00000000-0002-0000-0400-00008F010000}">
      <formula1>0</formula1>
      <formula2>300</formula2>
    </dataValidation>
    <dataValidation type="textLength" errorStyle="information" allowBlank="1" showInputMessage="1" showErrorMessage="1" error="XLBVal:6=-515_x000d__x000a_" sqref="AK48" xr:uid="{00000000-0002-0000-0400-000090010000}">
      <formula1>0</formula1>
      <formula2>300</formula2>
    </dataValidation>
    <dataValidation type="textLength" errorStyle="information" allowBlank="1" showInputMessage="1" showErrorMessage="1" error="XLBVal:6=-102_x000d__x000a_" sqref="AL48 AM156" xr:uid="{00000000-0002-0000-0400-000091010000}">
      <formula1>0</formula1>
      <formula2>300</formula2>
    </dataValidation>
    <dataValidation type="textLength" errorStyle="information" allowBlank="1" showInputMessage="1" showErrorMessage="1" error="XLBVal:6=-537_x000d__x000a_" sqref="AM48" xr:uid="{00000000-0002-0000-0400-000092010000}">
      <formula1>0</formula1>
      <formula2>300</formula2>
    </dataValidation>
    <dataValidation type="textLength" errorStyle="information" allowBlank="1" showInputMessage="1" showErrorMessage="1" error="XLBVal:6=-3633_x000d__x000a_" sqref="AL49" xr:uid="{00000000-0002-0000-0400-000096010000}">
      <formula1>0</formula1>
      <formula2>300</formula2>
    </dataValidation>
    <dataValidation type="textLength" errorStyle="information" allowBlank="1" showInputMessage="1" showErrorMessage="1" error="XLBVal:6=-855_x000d__x000a_" sqref="AI50" xr:uid="{00000000-0002-0000-0400-000098010000}">
      <formula1>0</formula1>
      <formula2>300</formula2>
    </dataValidation>
    <dataValidation type="textLength" errorStyle="information" allowBlank="1" showInputMessage="1" showErrorMessage="1" error="XLBVal:6=-783_x000d__x000a_" sqref="AL50" xr:uid="{00000000-0002-0000-0400-00009B010000}">
      <formula1>0</formula1>
      <formula2>300</formula2>
    </dataValidation>
    <dataValidation type="textLength" errorStyle="information" allowBlank="1" showInputMessage="1" showErrorMessage="1" error="XLBVal:6=-158_x000d__x000a_" sqref="AM51 AJ54 AL53" xr:uid="{00000000-0002-0000-0400-0000A1010000}">
      <formula1>0</formula1>
      <formula2>300</formula2>
    </dataValidation>
    <dataValidation type="textLength" errorStyle="information" allowBlank="1" showInputMessage="1" showErrorMessage="1" error="XLBVal:6=-1773_x000d__x000a_" sqref="AK52" xr:uid="{00000000-0002-0000-0400-0000A4010000}">
      <formula1>0</formula1>
      <formula2>300</formula2>
    </dataValidation>
    <dataValidation type="textLength" errorStyle="information" allowBlank="1" showInputMessage="1" showErrorMessage="1" error="XLBVal:6=-711_x000d__x000a_" sqref="AK53 AL95" xr:uid="{00000000-0002-0000-0400-0000A9010000}">
      <formula1>0</formula1>
      <formula2>300</formula2>
    </dataValidation>
    <dataValidation type="textLength" errorStyle="information" allowBlank="1" showInputMessage="1" showErrorMessage="1" error="XLBVal:6=-1177.5_x000d__x000a_" sqref="AK54" xr:uid="{00000000-0002-0000-0400-0000AE010000}">
      <formula1>0</formula1>
      <formula2>300</formula2>
    </dataValidation>
    <dataValidation type="textLength" errorStyle="information" allowBlank="1" showInputMessage="1" showErrorMessage="1" error="XLBVal:6=-201.5_x000d__x000a_" sqref="AL54" xr:uid="{00000000-0002-0000-0400-0000AF010000}">
      <formula1>0</formula1>
      <formula2>300</formula2>
    </dataValidation>
    <dataValidation type="textLength" errorStyle="information" allowBlank="1" showInputMessage="1" showErrorMessage="1" error="XLBVal:6=-736_x000d__x000a_" sqref="AI56" xr:uid="{00000000-0002-0000-0400-0000B6010000}">
      <formula1>0</formula1>
      <formula2>300</formula2>
    </dataValidation>
    <dataValidation type="textLength" errorStyle="information" allowBlank="1" showInputMessage="1" showErrorMessage="1" error="XLBVal:6=-1367_x000d__x000a_" sqref="AL56" xr:uid="{00000000-0002-0000-0400-0000B9010000}">
      <formula1>0</formula1>
      <formula2>300</formula2>
    </dataValidation>
    <dataValidation type="textLength" errorStyle="information" allowBlank="1" showInputMessage="1" showErrorMessage="1" error="XLBVal:6=-895_x000d__x000a_" sqref="AM56" xr:uid="{00000000-0002-0000-0400-0000BA010000}">
      <formula1>0</formula1>
      <formula2>300</formula2>
    </dataValidation>
    <dataValidation type="textLength" errorStyle="information" allowBlank="1" showInputMessage="1" showErrorMessage="1" error="XLBVal:6=-2083_x000d__x000a_" sqref="AJ57" xr:uid="{00000000-0002-0000-0400-0000BC010000}">
      <formula1>0</formula1>
      <formula2>300</formula2>
    </dataValidation>
    <dataValidation type="textLength" errorStyle="information" allowBlank="1" showInputMessage="1" showErrorMessage="1" error="XLBVal:6=-1358.5_x000d__x000a_" sqref="AM57" xr:uid="{00000000-0002-0000-0400-0000BF010000}">
      <formula1>0</formula1>
      <formula2>300</formula2>
    </dataValidation>
    <dataValidation type="textLength" errorStyle="information" allowBlank="1" showInputMessage="1" showErrorMessage="1" error="XLBVal:6=-504_x000d__x000a_" sqref="AI59" xr:uid="{00000000-0002-0000-0400-0000C5010000}">
      <formula1>0</formula1>
      <formula2>300</formula2>
    </dataValidation>
    <dataValidation type="textLength" errorStyle="information" allowBlank="1" showInputMessage="1" showErrorMessage="1" error="XLBVal:6=-333_x000d__x000a_" sqref="AK59" xr:uid="{00000000-0002-0000-0400-0000C7010000}">
      <formula1>0</formula1>
      <formula2>300</formula2>
    </dataValidation>
    <dataValidation type="textLength" errorStyle="information" allowBlank="1" showInputMessage="1" showErrorMessage="1" error="XLBVal:6=-639_x000d__x000a_" sqref="AJ60" xr:uid="{00000000-0002-0000-0400-0000CB010000}">
      <formula1>0</formula1>
      <formula2>300</formula2>
    </dataValidation>
    <dataValidation type="textLength" errorStyle="information" allowBlank="1" showInputMessage="1" showErrorMessage="1" error="XLBVal:6=-645_x000d__x000a_" sqref="AK60" xr:uid="{00000000-0002-0000-0400-0000CC010000}">
      <formula1>0</formula1>
      <formula2>300</formula2>
    </dataValidation>
    <dataValidation type="textLength" errorStyle="information" allowBlank="1" showInputMessage="1" showErrorMessage="1" error="XLBVal:6=-276_x000d__x000a_" sqref="AM60" xr:uid="{00000000-0002-0000-0400-0000CE010000}">
      <formula1>0</formula1>
      <formula2>300</formula2>
    </dataValidation>
    <dataValidation type="textLength" errorStyle="information" allowBlank="1" showInputMessage="1" showErrorMessage="1" error="XLBVal:6=-1106_x000d__x000a_" sqref="AK61" xr:uid="{00000000-0002-0000-0400-0000D1010000}">
      <formula1>0</formula1>
      <formula2>300</formula2>
    </dataValidation>
    <dataValidation type="textLength" errorStyle="information" allowBlank="1" showInputMessage="1" showErrorMessage="1" error="XLBVal:6=-1349_x000d__x000a_" sqref="AK62" xr:uid="{00000000-0002-0000-0400-0000D6010000}">
      <formula1>0</formula1>
      <formula2>300</formula2>
    </dataValidation>
    <dataValidation type="textLength" errorStyle="information" allowBlank="1" showInputMessage="1" showErrorMessage="1" error="XLBVal:6=-975_x000d__x000a_" sqref="AL63" xr:uid="{00000000-0002-0000-0400-0000DC010000}">
      <formula1>0</formula1>
      <formula2>300</formula2>
    </dataValidation>
    <dataValidation type="textLength" errorStyle="information" allowBlank="1" showInputMessage="1" showErrorMessage="1" error="XLBVal:6=-395_x000d__x000a_" sqref="AK64" xr:uid="{00000000-0002-0000-0400-0000E0010000}">
      <formula1>0</formula1>
      <formula2>300</formula2>
    </dataValidation>
    <dataValidation type="textLength" errorStyle="information" allowBlank="1" showInputMessage="1" showErrorMessage="1" error="XLBVal:6=-432.5_x000d__x000a_" sqref="AK65" xr:uid="{00000000-0002-0000-0400-0000E5010000}">
      <formula1>0</formula1>
      <formula2>300</formula2>
    </dataValidation>
    <dataValidation type="textLength" errorStyle="information" allowBlank="1" showInputMessage="1" showErrorMessage="1" error="XLBVal:6=-108_x000d__x000a_" sqref="AM65" xr:uid="{00000000-0002-0000-0400-0000E7010000}">
      <formula1>0</formula1>
      <formula2>300</formula2>
    </dataValidation>
    <dataValidation type="textLength" errorStyle="information" allowBlank="1" showInputMessage="1" showErrorMessage="1" error="XLBVal:6=-890_x000d__x000a_" sqref="AL66" xr:uid="{00000000-0002-0000-0400-0000EB010000}">
      <formula1>0</formula1>
      <formula2>300</formula2>
    </dataValidation>
    <dataValidation type="textLength" errorStyle="information" allowBlank="1" showInputMessage="1" showErrorMessage="1" error="XLBVal:6=-592_x000d__x000a_" sqref="AK67" xr:uid="{00000000-0002-0000-0400-0000EF010000}">
      <formula1>0</formula1>
      <formula2>300</formula2>
    </dataValidation>
    <dataValidation type="textLength" errorStyle="information" allowBlank="1" showInputMessage="1" showErrorMessage="1" error="XLBVal:6=-457_x000d__x000a_" sqref="AI68" xr:uid="{00000000-0002-0000-0400-0000F2010000}">
      <formula1>0</formula1>
      <formula2>300</formula2>
    </dataValidation>
    <dataValidation type="textLength" errorStyle="information" allowBlank="1" showInputMessage="1" showErrorMessage="1" error="XLBVal:6=-141_x000d__x000a_" sqref="AI70 AL165 AL142" xr:uid="{00000000-0002-0000-0400-0000FC010000}">
      <formula1>0</formula1>
      <formula2>300</formula2>
    </dataValidation>
    <dataValidation type="textLength" errorStyle="information" allowBlank="1" showInputMessage="1" showErrorMessage="1" error="XLBVal:6=-407_x000d__x000a_" sqref="AK70" xr:uid="{00000000-0002-0000-0400-0000FE010000}">
      <formula1>0</formula1>
      <formula2>300</formula2>
    </dataValidation>
    <dataValidation type="textLength" errorStyle="information" allowBlank="1" showInputMessage="1" showErrorMessage="1" error="XLBVal:6=-228_x000d__x000a_" sqref="AM70" xr:uid="{00000000-0002-0000-0400-000000020000}">
      <formula1>0</formula1>
      <formula2>300</formula2>
    </dataValidation>
    <dataValidation type="textLength" errorStyle="information" allowBlank="1" showInputMessage="1" showErrorMessage="1" error="XLBVal:6=-159_x000d__x000a_" sqref="AI71 AM150 AL93" xr:uid="{00000000-0002-0000-0400-000001020000}">
      <formula1>0</formula1>
      <formula2>300</formula2>
    </dataValidation>
    <dataValidation type="textLength" errorStyle="information" allowBlank="1" showInputMessage="1" showErrorMessage="1" error="XLBVal:6=-88_x000d__x000a_" sqref="AJ71" xr:uid="{00000000-0002-0000-0400-000002020000}">
      <formula1>0</formula1>
      <formula2>300</formula2>
    </dataValidation>
    <dataValidation type="textLength" errorStyle="information" allowBlank="1" showInputMessage="1" showErrorMessage="1" error="XLBVal:6=-587_x000d__x000a_" sqref="AK71" xr:uid="{00000000-0002-0000-0400-000003020000}">
      <formula1>0</formula1>
      <formula2>300</formula2>
    </dataValidation>
    <dataValidation type="textLength" errorStyle="information" allowBlank="1" showInputMessage="1" showErrorMessage="1" error="XLBVal:6=-72_x000d__x000a_" sqref="AL71" xr:uid="{00000000-0002-0000-0400-000004020000}">
      <formula1>0</formula1>
      <formula2>300</formula2>
    </dataValidation>
    <dataValidation type="textLength" errorStyle="information" allowBlank="1" showInputMessage="1" showErrorMessage="1" error="XLBVal:6=-342_x000d__x000a_" sqref="AM71" xr:uid="{00000000-0002-0000-0400-000005020000}">
      <formula1>0</formula1>
      <formula2>300</formula2>
    </dataValidation>
    <dataValidation type="textLength" errorStyle="information" allowBlank="1" showInputMessage="1" showErrorMessage="1" error="XLBVal:6=-576_x000d__x000a_" sqref="AJ72 AL101" xr:uid="{00000000-0002-0000-0400-000007020000}">
      <formula1>0</formula1>
      <formula2>300</formula2>
    </dataValidation>
    <dataValidation type="textLength" errorStyle="information" allowBlank="1" showInputMessage="1" showErrorMessage="1" error="XLBVal:6=-456_x000d__x000a_" sqref="AI73" xr:uid="{00000000-0002-0000-0400-00000B020000}">
      <formula1>0</formula1>
      <formula2>300</formula2>
    </dataValidation>
    <dataValidation type="textLength" errorStyle="information" allowBlank="1" showInputMessage="1" showErrorMessage="1" error="XLBVal:6=-77_x000d__x000a_" sqref="AJ73" xr:uid="{00000000-0002-0000-0400-00000C020000}">
      <formula1>0</formula1>
      <formula2>300</formula2>
    </dataValidation>
    <dataValidation type="textLength" errorStyle="information" allowBlank="1" showInputMessage="1" showErrorMessage="1" error="XLBVal:6=-528_x000d__x000a_" sqref="AM73" xr:uid="{00000000-0002-0000-0400-00000F020000}">
      <formula1>0</formula1>
      <formula2>300</formula2>
    </dataValidation>
    <dataValidation type="textLength" errorStyle="information" allowBlank="1" showInputMessage="1" showErrorMessage="1" error="XLBVal:6=-1583.5_x000d__x000a_" sqref="AK74" xr:uid="{00000000-0002-0000-0400-000012020000}">
      <formula1>0</formula1>
      <formula2>300</formula2>
    </dataValidation>
    <dataValidation type="textLength" errorStyle="information" allowBlank="1" showInputMessage="1" showErrorMessage="1" error="XLBVal:6=-607.5_x000d__x000a_" sqref="AK75" xr:uid="{00000000-0002-0000-0400-000017020000}">
      <formula1>0</formula1>
      <formula2>300</formula2>
    </dataValidation>
    <dataValidation type="textLength" errorStyle="information" allowBlank="1" showInputMessage="1" showErrorMessage="1" error="XLBVal:6=-354_x000d__x000a_" sqref="AK76" xr:uid="{00000000-0002-0000-0400-00001C020000}">
      <formula1>0</formula1>
      <formula2>300</formula2>
    </dataValidation>
    <dataValidation type="textLength" errorStyle="information" allowBlank="1" showInputMessage="1" showErrorMessage="1" error="XLBVal:6=-2022_x000d__x000a_" sqref="AK77" xr:uid="{00000000-0002-0000-0400-000021020000}">
      <formula1>0</formula1>
      <formula2>300</formula2>
    </dataValidation>
    <dataValidation type="textLength" errorStyle="information" allowBlank="1" showInputMessage="1" showErrorMessage="1" error="XLBVal:6=-283.5_x000d__x000a_" sqref="AJ78" xr:uid="{00000000-0002-0000-0400-000025020000}">
      <formula1>0</formula1>
      <formula2>300</formula2>
    </dataValidation>
    <dataValidation type="textLength" errorStyle="information" allowBlank="1" showInputMessage="1" showErrorMessage="1" error="XLBVal:6=-1138_x000d__x000a_" sqref="AK78" xr:uid="{00000000-0002-0000-0400-000026020000}">
      <formula1>0</formula1>
      <formula2>300</formula2>
    </dataValidation>
    <dataValidation type="textLength" errorStyle="information" allowBlank="1" showInputMessage="1" showErrorMessage="1" error="XLBVal:6=283.5_x000d__x000a_" sqref="AL78" xr:uid="{00000000-0002-0000-0400-000027020000}">
      <formula1>0</formula1>
      <formula2>300</formula2>
    </dataValidation>
    <dataValidation type="textLength" errorStyle="information" allowBlank="1" showInputMessage="1" showErrorMessage="1" error="XLBVal:6=-234_x000d__x000a_" sqref="AM79" xr:uid="{00000000-0002-0000-0400-00002D020000}">
      <formula1>0</formula1>
      <formula2>300</formula2>
    </dataValidation>
    <dataValidation type="textLength" errorStyle="information" allowBlank="1" showInputMessage="1" showErrorMessage="1" error="XLBVal:6=-402.5_x000d__x000a_" sqref="AK80" xr:uid="{00000000-0002-0000-0400-000030020000}">
      <formula1>0</formula1>
      <formula2>300</formula2>
    </dataValidation>
    <dataValidation type="textLength" errorStyle="information" allowBlank="1" showInputMessage="1" showErrorMessage="1" error="XLBVal:6=-258.5_x000d__x000a_" sqref="AI81 AL169" xr:uid="{00000000-0002-0000-0400-000033020000}">
      <formula1>0</formula1>
      <formula2>300</formula2>
    </dataValidation>
    <dataValidation type="textLength" errorStyle="information" allowBlank="1" showInputMessage="1" showErrorMessage="1" error="XLBVal:6=-573.5_x000d__x000a_" sqref="AK81" xr:uid="{00000000-0002-0000-0400-000035020000}">
      <formula1>0</formula1>
      <formula2>300</formula2>
    </dataValidation>
    <dataValidation type="textLength" errorStyle="information" allowBlank="1" showInputMessage="1" showErrorMessage="1" error="XLBVal:6=-906_x000d__x000a_" sqref="AK82" xr:uid="{00000000-0002-0000-0400-00003A020000}">
      <formula1>0</formula1>
      <formula2>300</formula2>
    </dataValidation>
    <dataValidation type="textLength" errorStyle="information" allowBlank="1" showInputMessage="1" showErrorMessage="1" error="XLBVal:6=-739_x000d__x000a_" sqref="AK83" xr:uid="{00000000-0002-0000-0400-00003F020000}">
      <formula1>0</formula1>
      <formula2>300</formula2>
    </dataValidation>
    <dataValidation type="textLength" errorStyle="information" allowBlank="1" showInputMessage="1" showErrorMessage="1" error="XLBVal:6=-1728_x000d__x000a_" sqref="AI84" xr:uid="{00000000-0002-0000-0400-000042020000}">
      <formula1>0</formula1>
      <formula2>300</formula2>
    </dataValidation>
    <dataValidation type="textLength" errorStyle="information" allowBlank="1" showInputMessage="1" showErrorMessage="1" error="XLBVal:6=-667_x000d__x000a_" sqref="AK84" xr:uid="{00000000-0002-0000-0400-000044020000}">
      <formula1>0</formula1>
      <formula2>300</formula2>
    </dataValidation>
    <dataValidation type="textLength" errorStyle="information" allowBlank="1" showInputMessage="1" showErrorMessage="1" error="XLBVal:6=-312_x000d__x000a_" sqref="AK85" xr:uid="{00000000-0002-0000-0400-000049020000}">
      <formula1>0</formula1>
      <formula2>300</formula2>
    </dataValidation>
    <dataValidation type="textLength" errorStyle="information" allowBlank="1" showInputMessage="1" showErrorMessage="1" error="XLBVal:6=-603_x000d__x000a_" sqref="AI86" xr:uid="{00000000-0002-0000-0400-00004C020000}">
      <formula1>0</formula1>
      <formula2>300</formula2>
    </dataValidation>
    <dataValidation type="textLength" errorStyle="information" allowBlank="1" showInputMessage="1" showErrorMessage="1" error="XLBVal:6=-2031_x000d__x000a_" sqref="AL86" xr:uid="{00000000-0002-0000-0400-00004F020000}">
      <formula1>0</formula1>
      <formula2>300</formula2>
    </dataValidation>
    <dataValidation type="textLength" errorStyle="information" allowBlank="1" showInputMessage="1" showErrorMessage="1" error="XLBVal:6=-1098_x000d__x000a_" sqref="AI87" xr:uid="{00000000-0002-0000-0400-000051020000}">
      <formula1>0</formula1>
      <formula2>300</formula2>
    </dataValidation>
    <dataValidation type="textLength" errorStyle="information" allowBlank="1" showInputMessage="1" showErrorMessage="1" error="XLBVal:6=-594_x000d__x000a_" sqref="AK88" xr:uid="{00000000-0002-0000-0400-000058020000}">
      <formula1>0</formula1>
      <formula2>300</formula2>
    </dataValidation>
    <dataValidation type="textLength" errorStyle="information" allowBlank="1" showInputMessage="1" showErrorMessage="1" error="XLBVal:6=-1112_x000d__x000a_" sqref="AK89" xr:uid="{00000000-0002-0000-0400-00005D020000}">
      <formula1>0</formula1>
      <formula2>300</formula2>
    </dataValidation>
    <dataValidation type="textLength" errorStyle="information" allowBlank="1" showInputMessage="1" showErrorMessage="1" error="XLBVal:6=-474_x000d__x000a_" sqref="AK90" xr:uid="{00000000-0002-0000-0400-000062020000}">
      <formula1>0</formula1>
      <formula2>300</formula2>
    </dataValidation>
    <dataValidation type="textLength" errorStyle="information" allowBlank="1" showInputMessage="1" showErrorMessage="1" error="XLBVal:6=-234.5_x000d__x000a_" sqref="AM90" xr:uid="{00000000-0002-0000-0400-000064020000}">
      <formula1>0</formula1>
      <formula2>300</formula2>
    </dataValidation>
    <dataValidation type="textLength" errorStyle="information" allowBlank="1" showInputMessage="1" showErrorMessage="1" error="XLBVal:6=-1089_x000d__x000a_" sqref="AK91" xr:uid="{00000000-0002-0000-0400-000067020000}">
      <formula1>0</formula1>
      <formula2>300</formula2>
    </dataValidation>
    <dataValidation type="textLength" errorStyle="information" allowBlank="1" showInputMessage="1" showErrorMessage="1" error="XLBVal:6=-796_x000d__x000a_" sqref="AK93" xr:uid="{00000000-0002-0000-0400-000071020000}">
      <formula1>0</formula1>
      <formula2>300</formula2>
    </dataValidation>
    <dataValidation type="textLength" errorStyle="information" allowBlank="1" showInputMessage="1" showErrorMessage="1" error="XLBVal:6=-2196_x000d__x000a_" sqref="AI94" xr:uid="{00000000-0002-0000-0400-000074020000}">
      <formula1>0</formula1>
      <formula2>300</formula2>
    </dataValidation>
    <dataValidation type="textLength" errorStyle="information" allowBlank="1" showInputMessage="1" showErrorMessage="1" error="XLBVal:6=-1128_x000d__x000a_" sqref="AK94" xr:uid="{00000000-0002-0000-0400-000076020000}">
      <formula1>0</formula1>
      <formula2>300</formula2>
    </dataValidation>
    <dataValidation type="textLength" errorStyle="information" allowBlank="1" showInputMessage="1" showErrorMessage="1" error="XLBVal:6=-1038_x000d__x000a_" sqref="AM94" xr:uid="{00000000-0002-0000-0400-000078020000}">
      <formula1>0</formula1>
      <formula2>300</formula2>
    </dataValidation>
    <dataValidation type="textLength" errorStyle="information" allowBlank="1" showInputMessage="1" showErrorMessage="1" error="XLBVal:6=-318_x000d__x000a_" sqref="AJ96" xr:uid="{00000000-0002-0000-0400-00007F020000}">
      <formula1>0</formula1>
      <formula2>300</formula2>
    </dataValidation>
    <dataValidation type="textLength" errorStyle="information" allowBlank="1" showInputMessage="1" showErrorMessage="1" error="XLBVal:6=-462.5_x000d__x000a_" sqref="AM96" xr:uid="{00000000-0002-0000-0400-000082020000}">
      <formula1>0</formula1>
      <formula2>300</formula2>
    </dataValidation>
    <dataValidation type="textLength" errorStyle="information" allowBlank="1" showInputMessage="1" showErrorMessage="1" error="XLBVal:6=-3033_x000d__x000a_" sqref="AJ98" xr:uid="{00000000-0002-0000-0400-000089020000}">
      <formula1>0</formula1>
      <formula2>300</formula2>
    </dataValidation>
    <dataValidation type="textLength" errorStyle="information" allowBlank="1" showInputMessage="1" showErrorMessage="1" error="XLBVal:6=-3439_x000d__x000a_" sqref="AI99" xr:uid="{00000000-0002-0000-0400-00008D020000}">
      <formula1>0</formula1>
      <formula2>300</formula2>
    </dataValidation>
    <dataValidation type="textLength" errorStyle="information" allowBlank="1" showInputMessage="1" showErrorMessage="1" error="XLBVal:6=-1681_x000d__x000a_" sqref="AM99" xr:uid="{00000000-0002-0000-0400-000091020000}">
      <formula1>0</formula1>
      <formula2>300</formula2>
    </dataValidation>
    <dataValidation type="textLength" errorStyle="information" allowBlank="1" showInputMessage="1" showErrorMessage="1" error="XLBVal:6=-1122_x000d__x000a_" sqref="AK100" xr:uid="{00000000-0002-0000-0400-000094020000}">
      <formula1>0</formula1>
      <formula2>300</formula2>
    </dataValidation>
    <dataValidation type="textLength" errorStyle="information" allowBlank="1" showInputMessage="1" showErrorMessage="1" error="XLBVal:6=-335_x000d__x000a_" sqref="AI101" xr:uid="{00000000-0002-0000-0400-000097020000}">
      <formula1>0</formula1>
      <formula2>300</formula2>
    </dataValidation>
    <dataValidation type="textLength" errorStyle="information" allowBlank="1" showInputMessage="1" showErrorMessage="1" error="XLBVal:6=-734_x000d__x000a_" sqref="AJ101" xr:uid="{00000000-0002-0000-0400-000098020000}">
      <formula1>0</formula1>
      <formula2>300</formula2>
    </dataValidation>
    <dataValidation type="textLength" errorStyle="information" allowBlank="1" showInputMessage="1" showErrorMessage="1" error="XLBVal:6=-249_x000d__x000a_" sqref="AK101" xr:uid="{00000000-0002-0000-0400-000099020000}">
      <formula1>0</formula1>
      <formula2>300</formula2>
    </dataValidation>
    <dataValidation type="textLength" errorStyle="information" allowBlank="1" showInputMessage="1" showErrorMessage="1" error="XLBVal:6=-1752_x000d__x000a_" sqref="AK102" xr:uid="{00000000-0002-0000-0400-00009E020000}">
      <formula1>0</formula1>
      <formula2>300</formula2>
    </dataValidation>
    <dataValidation type="textLength" errorStyle="information" allowBlank="1" showInputMessage="1" showErrorMessage="1" error="XLBVal:6=-804_x000d__x000a_" sqref="AK103" xr:uid="{00000000-0002-0000-0400-0000A3020000}">
      <formula1>0</formula1>
      <formula2>300</formula2>
    </dataValidation>
    <dataValidation type="textLength" errorStyle="information" allowBlank="1" showInputMessage="1" showErrorMessage="1" error="XLBVal:6=-1698_x000d__x000a_" sqref="AI104" xr:uid="{00000000-0002-0000-0400-0000A6020000}">
      <formula1>0</formula1>
      <formula2>300</formula2>
    </dataValidation>
    <dataValidation type="textLength" errorStyle="information" allowBlank="1" showInputMessage="1" showErrorMessage="1" error="XLBVal:6=-1245_x000d__x000a_" sqref="AJ104" xr:uid="{00000000-0002-0000-0400-0000A7020000}">
      <formula1>0</formula1>
      <formula2>300</formula2>
    </dataValidation>
    <dataValidation type="textLength" errorStyle="information" allowBlank="1" showInputMessage="1" showErrorMessage="1" error="XLBVal:6=-1377_x000d__x000a_" sqref="AK104" xr:uid="{00000000-0002-0000-0400-0000A8020000}">
      <formula1>0</formula1>
      <formula2>300</formula2>
    </dataValidation>
    <dataValidation type="textLength" errorStyle="information" allowBlank="1" showInputMessage="1" showErrorMessage="1" error="XLBVal:6=-1551_x000d__x000a_" sqref="AL104" xr:uid="{00000000-0002-0000-0400-0000A9020000}">
      <formula1>0</formula1>
      <formula2>300</formula2>
    </dataValidation>
    <dataValidation type="textLength" errorStyle="information" allowBlank="1" showInputMessage="1" showErrorMessage="1" error="XLBVal:6=-648_x000d__x000a_" sqref="AM104" xr:uid="{00000000-0002-0000-0400-0000AA020000}">
      <formula1>0</formula1>
      <formula2>300</formula2>
    </dataValidation>
    <dataValidation type="textLength" errorStyle="information" allowBlank="1" showInputMessage="1" showErrorMessage="1" error="XLBVal:6=-958.25_x000d__x000a_" sqref="AK106" xr:uid="{00000000-0002-0000-0400-0000B2020000}">
      <formula1>0</formula1>
      <formula2>300</formula2>
    </dataValidation>
    <dataValidation type="textLength" errorStyle="information" allowBlank="1" showInputMessage="1" showErrorMessage="1" error="XLBVal:6=-1263_x000d__x000a_" sqref="AK107" xr:uid="{00000000-0002-0000-0400-0000B7020000}">
      <formula1>0</formula1>
      <formula2>300</formula2>
    </dataValidation>
    <dataValidation type="textLength" errorStyle="information" allowBlank="1" showInputMessage="1" showErrorMessage="1" error="XLBVal:6=-786_x000d__x000a_" sqref="AL108" xr:uid="{00000000-0002-0000-0400-0000BD020000}">
      <formula1>0</formula1>
      <formula2>300</formula2>
    </dataValidation>
    <dataValidation type="textLength" errorStyle="information" allowBlank="1" showInputMessage="1" showErrorMessage="1" error="XLBVal:6=-1650.5_x000d__x000a_" sqref="AK110" xr:uid="{00000000-0002-0000-0400-0000C6020000}">
      <formula1>0</formula1>
      <formula2>300</formula2>
    </dataValidation>
    <dataValidation type="textLength" errorStyle="information" allowBlank="1" showInputMessage="1" showErrorMessage="1" error="XLBVal:6=-1734_x000d__x000a_" sqref="AL110" xr:uid="{00000000-0002-0000-0400-0000C7020000}">
      <formula1>0</formula1>
      <formula2>300</formula2>
    </dataValidation>
    <dataValidation type="textLength" errorStyle="information" allowBlank="1" showInputMessage="1" showErrorMessage="1" error="XLBVal:6=-426_x000d__x000a_" sqref="AK111" xr:uid="{00000000-0002-0000-0400-0000CB020000}">
      <formula1>0</formula1>
      <formula2>300</formula2>
    </dataValidation>
    <dataValidation type="textLength" errorStyle="information" allowBlank="1" showInputMessage="1" showErrorMessage="1" error="XLBVal:6=-633_x000d__x000a_" sqref="AK112" xr:uid="{00000000-0002-0000-0400-0000D0020000}">
      <formula1>0</formula1>
      <formula2>300</formula2>
    </dataValidation>
    <dataValidation type="textLength" errorStyle="information" allowBlank="1" showInputMessage="1" showErrorMessage="1" error="XLBVal:6=-100_x000d__x000a_" sqref="AM114" xr:uid="{00000000-0002-0000-0400-0000DC020000}">
      <formula1>0</formula1>
      <formula2>300</formula2>
    </dataValidation>
    <dataValidation type="textLength" errorStyle="information" allowBlank="1" showInputMessage="1" showErrorMessage="1" error="XLBVal:6=-346_x000d__x000a_" sqref="AJ122" xr:uid="{00000000-0002-0000-0400-000001030000}">
      <formula1>0</formula1>
      <formula2>300</formula2>
    </dataValidation>
    <dataValidation type="textLength" errorStyle="information" allowBlank="1" showInputMessage="1" showErrorMessage="1" error="XLBVal:6=-1116.5_x000d__x000a_" sqref="AK124" xr:uid="{00000000-0002-0000-0400-00000C030000}">
      <formula1>0</formula1>
      <formula2>300</formula2>
    </dataValidation>
    <dataValidation type="textLength" errorStyle="information" allowBlank="1" showInputMessage="1" showErrorMessage="1" error="XLBVal:6=-1465_x000d__x000a_" sqref="AL128" xr:uid="{00000000-0002-0000-0400-000015030000}">
      <formula1>0</formula1>
      <formula2>300</formula2>
    </dataValidation>
    <dataValidation type="textLength" errorStyle="information" allowBlank="1" showInputMessage="1" showErrorMessage="1" error="XLBVal:6=-1227.5_x000d__x000a_" sqref="AM130" xr:uid="{00000000-0002-0000-0400-00001A030000}">
      <formula1>0</formula1>
      <formula2>300</formula2>
    </dataValidation>
    <dataValidation type="textLength" errorStyle="information" allowBlank="1" showInputMessage="1" showErrorMessage="1" error="XLBVal:6=-679_x000d__x000a_" sqref="AM136" xr:uid="{00000000-0002-0000-0400-000026030000}">
      <formula1>0</formula1>
      <formula2>300</formula2>
    </dataValidation>
    <dataValidation type="textLength" errorStyle="information" allowBlank="1" showInputMessage="1" showErrorMessage="1" error="XLBVal:6=-714_x000d__x000a_" sqref="AL140" xr:uid="{00000000-0002-0000-0400-00002D030000}">
      <formula1>0</formula1>
      <formula2>300</formula2>
    </dataValidation>
    <dataValidation type="textLength" errorStyle="information" allowBlank="1" showInputMessage="1" showErrorMessage="1" error="XLBVal:6=-140_x000d__x000a_" sqref="AM141" xr:uid="{00000000-0002-0000-0400-000030030000}">
      <formula1>0</formula1>
      <formula2>300</formula2>
    </dataValidation>
    <dataValidation type="textLength" errorStyle="information" allowBlank="1" showInputMessage="1" showErrorMessage="1" error="XLBVal:6=-564.5_x000d__x000a_" sqref="AM142" xr:uid="{00000000-0002-0000-0400-000032030000}">
      <formula1>0</formula1>
      <formula2>300</formula2>
    </dataValidation>
    <dataValidation type="textLength" errorStyle="information" allowBlank="1" showInputMessage="1" showErrorMessage="1" error="XLBVal:6=-333.5_x000d__x000a_" sqref="AL154" xr:uid="{00000000-0002-0000-0400-000049030000}">
      <formula1>0</formula1>
      <formula2>300</formula2>
    </dataValidation>
    <dataValidation type="textLength" errorStyle="information" allowBlank="1" showInputMessage="1" showErrorMessage="1" error="XLBVal:6=-257_x000d__x000a_" sqref="AM154" xr:uid="{00000000-0002-0000-0400-00004A030000}">
      <formula1>0</formula1>
      <formula2>300</formula2>
    </dataValidation>
    <dataValidation type="textLength" errorStyle="information" allowBlank="1" showInputMessage="1" showErrorMessage="1" error="XLBVal:6=-1104_x000d__x000a_" sqref="AM158" xr:uid="{00000000-0002-0000-0400-000052030000}">
      <formula1>0</formula1>
      <formula2>300</formula2>
    </dataValidation>
    <dataValidation type="textLength" errorStyle="information" allowBlank="1" showInputMessage="1" showErrorMessage="1" error="XLBVal:6=-473_x000d__x000a_" sqref="AM161" xr:uid="{00000000-0002-0000-0400-000058030000}">
      <formula1>0</formula1>
      <formula2>300</formula2>
    </dataValidation>
    <dataValidation type="textLength" errorStyle="information" allowBlank="1" showInputMessage="1" showErrorMessage="1" error="XLBVal:6=-447_x000d__x000a_" sqref="AL164" xr:uid="{00000000-0002-0000-0400-00005D030000}">
      <formula1>0</formula1>
      <formula2>300</formula2>
    </dataValidation>
    <dataValidation type="textLength" errorStyle="information" allowBlank="1" showInputMessage="1" showErrorMessage="1" error="XLBVal:6=-1230_x000d__x000a_" sqref="AM169" xr:uid="{00000000-0002-0000-0400-000068030000}">
      <formula1>0</formula1>
      <formula2>300</formula2>
    </dataValidation>
    <dataValidation type="textLength" errorStyle="information" allowBlank="1" showInputMessage="1" showErrorMessage="1" error="XLBVal:6=-1620_x000d__x000a_" sqref="AM170" xr:uid="{00000000-0002-0000-0400-00006A030000}">
      <formula1>0</formula1>
      <formula2>300</formula2>
    </dataValidation>
    <dataValidation type="textLength" errorStyle="information" allowBlank="1" showInputMessage="1" showErrorMessage="1" error="XLBVal:6=-330_x000d__x000a_" sqref="AL176" xr:uid="{00000000-0002-0000-0400-000075030000}">
      <formula1>0</formula1>
      <formula2>300</formula2>
    </dataValidation>
    <dataValidation type="textLength" errorStyle="information" allowBlank="1" showInputMessage="1" showErrorMessage="1" error="XLBVal:6=-2118_x000d__x000a_" sqref="AM178" xr:uid="{00000000-0002-0000-0400-00007A030000}">
      <formula1>0</formula1>
      <formula2>300</formula2>
    </dataValidation>
    <dataValidation type="textLength" errorStyle="information" allowBlank="1" showInputMessage="1" showErrorMessage="1" error="XLBVal:6=-776.5_x000d__x000a_" sqref="AL179" xr:uid="{00000000-0002-0000-0400-00007B03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BA60D29B-C55A-47B5-A776-71A221454936}">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AFD3BDC9-DB59-4ED7-AC0D-BECA9364E0B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400-000007000000}">
      <formula1>$S$4:$S$5</formula1>
    </dataValidation>
  </dataValidations>
  <pageMargins left="0.75" right="0.54" top="1" bottom="0.61" header="0.5" footer="0.5"/>
  <pageSetup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E59"/>
  <sheetViews>
    <sheetView zoomScale="75" workbookViewId="0">
      <selection activeCell="M19" sqref="M19"/>
    </sheetView>
  </sheetViews>
  <sheetFormatPr defaultColWidth="0" defaultRowHeight="13.2" zeroHeight="1" x14ac:dyDescent="0.25"/>
  <cols>
    <col min="1" max="1" width="12" customWidth="1"/>
    <col min="2" max="6" width="3.109375" bestFit="1" customWidth="1"/>
    <col min="7" max="7" width="28.5546875" customWidth="1"/>
    <col min="8" max="8" width="38.6640625" customWidth="1"/>
    <col min="9" max="9" width="3.44140625" hidden="1" customWidth="1"/>
    <col min="10" max="10" width="23" customWidth="1"/>
    <col min="11" max="11" width="27.5546875" customWidth="1"/>
    <col min="12" max="12" width="32.88671875" customWidth="1"/>
    <col min="13" max="13" width="32.44140625" customWidth="1"/>
    <col min="14" max="14" width="14" bestFit="1" customWidth="1"/>
    <col min="15" max="15" width="13.109375" bestFit="1" customWidth="1"/>
    <col min="16" max="16" width="18.88671875" customWidth="1"/>
    <col min="17" max="17" width="12.109375" bestFit="1" customWidth="1"/>
    <col min="18" max="18" width="12.109375" customWidth="1"/>
    <col min="19" max="19" width="12.109375" bestFit="1" customWidth="1"/>
    <col min="20" max="20" width="2" customWidth="1"/>
    <col min="21" max="25" width="9.109375" style="63" hidden="1" customWidth="1"/>
    <col min="26" max="26" width="2.33203125" style="63" hidden="1" customWidth="1"/>
    <col min="27" max="28" width="9.109375" style="63" hidden="1" customWidth="1"/>
    <col min="29" max="29" width="6.5546875" style="63" hidden="1" customWidth="1"/>
    <col min="30" max="30" width="78.33203125" style="63" hidden="1" customWidth="1"/>
    <col min="31" max="31" width="9.109375" style="63" hidden="1" customWidth="1"/>
    <col min="32" max="16384" width="9.109375" hidden="1"/>
  </cols>
  <sheetData>
    <row r="1" spans="1:31" ht="12.75" customHeight="1" x14ac:dyDescent="0.4">
      <c r="A1" s="211" t="str">
        <f>'Page 1'!A1:M2</f>
        <v>Diocese of Rochester - Quarterly Fee Return for 2025 Year</v>
      </c>
      <c r="B1" s="211"/>
      <c r="C1" s="211"/>
      <c r="D1" s="211"/>
      <c r="E1" s="211"/>
      <c r="F1" s="211"/>
      <c r="G1" s="211"/>
      <c r="H1" s="211"/>
      <c r="I1" s="211"/>
      <c r="J1" s="211"/>
      <c r="K1" s="211"/>
      <c r="L1" s="32"/>
      <c r="M1" s="7"/>
    </row>
    <row r="2" spans="1:31" ht="12.75" customHeight="1" x14ac:dyDescent="0.4">
      <c r="A2" s="211"/>
      <c r="B2" s="211"/>
      <c r="C2" s="211"/>
      <c r="D2" s="211"/>
      <c r="E2" s="211"/>
      <c r="F2" s="211"/>
      <c r="G2" s="211"/>
      <c r="H2" s="211"/>
      <c r="I2" s="211"/>
      <c r="J2" s="211"/>
      <c r="K2" s="211"/>
      <c r="L2" s="32"/>
      <c r="M2" s="7"/>
    </row>
    <row r="3" spans="1:31" ht="15.6" x14ac:dyDescent="0.3">
      <c r="A3" s="217" t="str">
        <f>'Page 1'!A3:L3</f>
        <v>St Nicholas Church, Boley Hill, Rochester, ME1 1SL</v>
      </c>
      <c r="B3" s="218"/>
      <c r="C3" s="218"/>
      <c r="D3" s="218"/>
      <c r="E3" s="218"/>
      <c r="F3" s="218"/>
      <c r="G3" s="218"/>
      <c r="H3" s="218"/>
      <c r="I3" s="218"/>
      <c r="J3" s="218"/>
      <c r="K3" s="218"/>
    </row>
    <row r="4" spans="1:31" ht="13.8" thickBot="1" x14ac:dyDescent="0.3">
      <c r="S4" s="63" t="s">
        <v>19</v>
      </c>
    </row>
    <row r="5" spans="1:31" ht="12.75" customHeight="1" x14ac:dyDescent="0.25">
      <c r="G5" s="232" t="s">
        <v>105</v>
      </c>
      <c r="H5" s="233"/>
      <c r="I5" s="37"/>
      <c r="S5" s="63" t="s">
        <v>20</v>
      </c>
    </row>
    <row r="6" spans="1:31" ht="13.5" customHeight="1" thickBot="1" x14ac:dyDescent="0.3">
      <c r="G6" s="234"/>
      <c r="H6" s="235"/>
      <c r="I6" s="37"/>
    </row>
    <row r="7" spans="1:31" x14ac:dyDescent="0.25"/>
    <row r="8" spans="1:31" x14ac:dyDescent="0.25">
      <c r="A8" s="33" t="str">
        <f>'Page 1'!C8</f>
        <v>Select Benefice</v>
      </c>
      <c r="J8" s="3"/>
      <c r="K8" s="3"/>
      <c r="L8" s="3"/>
      <c r="M8" s="3"/>
      <c r="N8" s="3"/>
    </row>
    <row r="9" spans="1:31" ht="93" customHeight="1" x14ac:dyDescent="0.25">
      <c r="A9" s="69" t="s">
        <v>86</v>
      </c>
      <c r="B9" s="214" t="s">
        <v>91</v>
      </c>
      <c r="C9" s="214"/>
      <c r="D9" s="214"/>
      <c r="E9" s="214"/>
      <c r="F9" s="214"/>
      <c r="G9" s="214"/>
      <c r="H9" s="70" t="s">
        <v>70</v>
      </c>
      <c r="I9" s="70" t="s">
        <v>107</v>
      </c>
      <c r="J9" s="69" t="s">
        <v>132</v>
      </c>
      <c r="K9" s="69" t="s">
        <v>58</v>
      </c>
      <c r="L9" s="69" t="s">
        <v>57</v>
      </c>
      <c r="M9" s="69" t="s">
        <v>6</v>
      </c>
      <c r="N9" s="69" t="s">
        <v>4</v>
      </c>
      <c r="O9" s="69" t="s">
        <v>1134</v>
      </c>
      <c r="P9" s="69" t="s">
        <v>5</v>
      </c>
      <c r="Q9" s="69" t="s">
        <v>98</v>
      </c>
      <c r="R9" s="69" t="s">
        <v>1090</v>
      </c>
      <c r="S9" s="69" t="s">
        <v>92</v>
      </c>
      <c r="T9" s="1"/>
      <c r="AB9" s="63" t="s">
        <v>19</v>
      </c>
    </row>
    <row r="10" spans="1:31" ht="27.75" customHeight="1" x14ac:dyDescent="0.25">
      <c r="A10" s="58" t="s">
        <v>100</v>
      </c>
      <c r="B10" s="163" t="s">
        <v>122</v>
      </c>
      <c r="C10" s="164"/>
      <c r="D10" s="164"/>
      <c r="E10" s="164"/>
      <c r="F10" s="164"/>
      <c r="G10" s="165"/>
      <c r="H10" s="59" t="s">
        <v>122</v>
      </c>
      <c r="I10" s="59" t="s">
        <v>122</v>
      </c>
      <c r="J10" s="60"/>
      <c r="K10" s="56" t="s">
        <v>97</v>
      </c>
      <c r="L10" s="56" t="s">
        <v>97</v>
      </c>
      <c r="M10" s="56" t="s">
        <v>97</v>
      </c>
      <c r="N10" s="56" t="s">
        <v>21</v>
      </c>
      <c r="O10" s="57" t="s">
        <v>59</v>
      </c>
      <c r="P10" s="56" t="s">
        <v>90</v>
      </c>
      <c r="Q10" s="56" t="s">
        <v>90</v>
      </c>
      <c r="R10" s="56" t="s">
        <v>90</v>
      </c>
      <c r="S10" s="56" t="s">
        <v>90</v>
      </c>
      <c r="T10" s="13"/>
      <c r="AB10" s="63" t="s">
        <v>20</v>
      </c>
    </row>
    <row r="11" spans="1:31" ht="43.5" customHeight="1" x14ac:dyDescent="0.25">
      <c r="A11" s="61"/>
      <c r="B11" s="160" t="s">
        <v>113</v>
      </c>
      <c r="C11" s="161"/>
      <c r="D11" s="161"/>
      <c r="E11" s="161"/>
      <c r="F11" s="161"/>
      <c r="G11" s="162"/>
      <c r="H11" s="40" t="s">
        <v>113</v>
      </c>
      <c r="I11" s="40"/>
      <c r="J11" s="40"/>
      <c r="K11" s="62"/>
      <c r="L11" s="62"/>
      <c r="M11" s="62"/>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VLOOKUP($A$8,Lookup!$C$266:$D$436,2,FALSE)</f>
        <v>#N/A</v>
      </c>
      <c r="V11" s="65" t="e">
        <f>VLOOKUP(B11,Lookup!$B$438:$E$469,2,FALSE)</f>
        <v>#N/A</v>
      </c>
      <c r="W11" s="65"/>
      <c r="X11" s="65"/>
      <c r="Y11" s="65"/>
      <c r="Z11" s="65"/>
      <c r="AA11" s="65"/>
      <c r="AB11" s="65"/>
      <c r="AC11" s="65"/>
      <c r="AD11" s="65" t="e">
        <f>VLOOKUP(A8,Lookup!#REF!,2,FALSE)</f>
        <v>#REF!</v>
      </c>
      <c r="AE11" s="65" t="e">
        <f>VLOOKUP(B11,Lookup!$B$223:$E$248,2,FALSE)</f>
        <v>#N/A</v>
      </c>
    </row>
    <row r="12" spans="1:31" ht="43.5" customHeight="1" x14ac:dyDescent="0.25">
      <c r="A12" s="61"/>
      <c r="B12" s="160" t="s">
        <v>113</v>
      </c>
      <c r="C12" s="161"/>
      <c r="D12" s="161"/>
      <c r="E12" s="161"/>
      <c r="F12" s="161"/>
      <c r="G12" s="162"/>
      <c r="H12" s="40" t="s">
        <v>113</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VLOOKUP($A$8,Lookup!$C$266:$D$436,2,FALSE)</f>
        <v>#N/A</v>
      </c>
      <c r="V12" s="65" t="e">
        <f>VLOOKUP(B12,Lookup!$B$438:$E$469,2,FALSE)</f>
        <v>#N/A</v>
      </c>
      <c r="W12" s="65"/>
      <c r="X12" s="65"/>
      <c r="Y12" s="65"/>
      <c r="Z12" s="65"/>
      <c r="AA12" s="65"/>
      <c r="AB12" s="65"/>
      <c r="AC12" s="65"/>
      <c r="AD12" s="65"/>
      <c r="AE12" s="65" t="e">
        <f>VLOOKUP(B12,Lookup!$B$223:$E$248,2,FALSE)</f>
        <v>#N/A</v>
      </c>
    </row>
    <row r="13" spans="1:31" ht="43.5" customHeight="1" x14ac:dyDescent="0.25">
      <c r="A13" s="61"/>
      <c r="B13" s="160" t="s">
        <v>113</v>
      </c>
      <c r="C13" s="161"/>
      <c r="D13" s="161"/>
      <c r="E13" s="161"/>
      <c r="F13" s="161"/>
      <c r="G13" s="162"/>
      <c r="H13" s="40" t="s">
        <v>113</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VLOOKUP($A$8,Lookup!$C$266:$D$436,2,FALSE)</f>
        <v>#N/A</v>
      </c>
      <c r="V13" s="65" t="e">
        <f>VLOOKUP(B13,Lookup!$B$438:$E$469,2,FALSE)</f>
        <v>#N/A</v>
      </c>
      <c r="W13" s="65"/>
      <c r="X13" s="65"/>
      <c r="Y13" s="65"/>
      <c r="Z13" s="65"/>
      <c r="AA13" s="65"/>
      <c r="AB13" s="65"/>
      <c r="AC13" s="65"/>
      <c r="AD13" s="65"/>
      <c r="AE13" s="65" t="e">
        <f>VLOOKUP(B13,Lookup!$B$223:$E$248,2,FALSE)</f>
        <v>#N/A</v>
      </c>
    </row>
    <row r="14" spans="1:31" ht="43.5" customHeight="1" x14ac:dyDescent="0.25">
      <c r="A14" s="61"/>
      <c r="B14" s="160" t="s">
        <v>113</v>
      </c>
      <c r="C14" s="161"/>
      <c r="D14" s="161"/>
      <c r="E14" s="161"/>
      <c r="F14" s="161"/>
      <c r="G14" s="162"/>
      <c r="H14" s="40" t="s">
        <v>113</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VLOOKUP($A$8,Lookup!$C$266:$D$436,2,FALSE)</f>
        <v>#N/A</v>
      </c>
      <c r="V14" s="65" t="e">
        <f>VLOOKUP(B14,Lookup!$B$438:$E$469,2,FALSE)</f>
        <v>#N/A</v>
      </c>
      <c r="W14" s="65"/>
      <c r="X14" s="65"/>
      <c r="Y14" s="65"/>
      <c r="Z14" s="65"/>
      <c r="AA14" s="65"/>
      <c r="AB14" s="65"/>
      <c r="AC14" s="65"/>
      <c r="AD14" s="65"/>
      <c r="AE14" s="65" t="e">
        <f>VLOOKUP(B14,Lookup!$B$223:$E$248,2,FALSE)</f>
        <v>#N/A</v>
      </c>
    </row>
    <row r="15" spans="1:31" ht="43.5" customHeight="1" x14ac:dyDescent="0.25">
      <c r="A15" s="61"/>
      <c r="B15" s="160" t="s">
        <v>113</v>
      </c>
      <c r="C15" s="161"/>
      <c r="D15" s="161"/>
      <c r="E15" s="161"/>
      <c r="F15" s="161"/>
      <c r="G15" s="162"/>
      <c r="H15" s="40" t="s">
        <v>113</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VLOOKUP($A$8,Lookup!$C$266:$D$436,2,FALSE)</f>
        <v>#N/A</v>
      </c>
      <c r="V15" s="65" t="e">
        <f>VLOOKUP(B15,Lookup!$B$438:$E$469,2,FALSE)</f>
        <v>#N/A</v>
      </c>
      <c r="W15" s="65"/>
      <c r="X15" s="65"/>
      <c r="Y15" s="65"/>
      <c r="Z15" s="65"/>
      <c r="AA15" s="65"/>
      <c r="AB15" s="65"/>
      <c r="AC15" s="65"/>
      <c r="AD15" s="65"/>
      <c r="AE15" s="65" t="e">
        <f>VLOOKUP(B15,Lookup!$B$223:$E$248,2,FALSE)</f>
        <v>#N/A</v>
      </c>
    </row>
    <row r="16" spans="1:31" ht="43.5" customHeight="1" x14ac:dyDescent="0.25">
      <c r="A16" s="61"/>
      <c r="B16" s="160" t="s">
        <v>113</v>
      </c>
      <c r="C16" s="161"/>
      <c r="D16" s="161"/>
      <c r="E16" s="161"/>
      <c r="F16" s="161"/>
      <c r="G16" s="162"/>
      <c r="H16" s="40" t="s">
        <v>113</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VLOOKUP($A$8,Lookup!$C$266:$D$436,2,FALSE)</f>
        <v>#N/A</v>
      </c>
      <c r="V16" s="65" t="e">
        <f>VLOOKUP(B16,Lookup!$B$438:$E$469,2,FALSE)</f>
        <v>#N/A</v>
      </c>
      <c r="W16" s="65"/>
      <c r="X16" s="65"/>
      <c r="Y16" s="65"/>
      <c r="Z16" s="65"/>
      <c r="AA16" s="65"/>
      <c r="AB16" s="65"/>
      <c r="AC16" s="65"/>
      <c r="AD16" s="65"/>
      <c r="AE16" s="65" t="e">
        <f>VLOOKUP(B16,Lookup!$B$223:$E$248,2,FALSE)</f>
        <v>#N/A</v>
      </c>
    </row>
    <row r="17" spans="1:31" ht="43.5" customHeight="1" x14ac:dyDescent="0.25">
      <c r="A17" s="61"/>
      <c r="B17" s="160" t="s">
        <v>113</v>
      </c>
      <c r="C17" s="161"/>
      <c r="D17" s="161"/>
      <c r="E17" s="161"/>
      <c r="F17" s="161"/>
      <c r="G17" s="162"/>
      <c r="H17" s="40" t="s">
        <v>113</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VLOOKUP($A$8,Lookup!$C$266:$D$436,2,FALSE)</f>
        <v>#N/A</v>
      </c>
      <c r="V17" s="65" t="e">
        <f>VLOOKUP(B17,Lookup!$B$438:$E$469,2,FALSE)</f>
        <v>#N/A</v>
      </c>
      <c r="W17" s="65"/>
      <c r="X17" s="65"/>
      <c r="Y17" s="65"/>
      <c r="Z17" s="65"/>
      <c r="AA17" s="65"/>
      <c r="AB17" s="65"/>
      <c r="AC17" s="65"/>
      <c r="AD17" s="65"/>
      <c r="AE17" s="65" t="e">
        <f>VLOOKUP(B17,Lookup!$B$223:$E$248,2,FALSE)</f>
        <v>#N/A</v>
      </c>
    </row>
    <row r="18" spans="1:31" ht="43.5" customHeight="1" x14ac:dyDescent="0.25">
      <c r="A18" s="61"/>
      <c r="B18" s="160" t="s">
        <v>113</v>
      </c>
      <c r="C18" s="161"/>
      <c r="D18" s="161"/>
      <c r="E18" s="161"/>
      <c r="F18" s="161"/>
      <c r="G18" s="162"/>
      <c r="H18" s="40" t="s">
        <v>113</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VLOOKUP($A$8,Lookup!$C$266:$D$436,2,FALSE)</f>
        <v>#N/A</v>
      </c>
      <c r="V18" s="65" t="e">
        <f>VLOOKUP(B18,Lookup!$B$438:$E$469,2,FALSE)</f>
        <v>#N/A</v>
      </c>
      <c r="W18" s="65"/>
      <c r="X18" s="65"/>
      <c r="Y18" s="65"/>
      <c r="Z18" s="65"/>
      <c r="AA18" s="65"/>
      <c r="AB18" s="65"/>
      <c r="AC18" s="65"/>
      <c r="AD18" s="65"/>
      <c r="AE18" s="65" t="e">
        <f>VLOOKUP(B18,Lookup!$B$223:$E$248,2,FALSE)</f>
        <v>#N/A</v>
      </c>
    </row>
    <row r="19" spans="1:31" ht="43.5" customHeight="1" x14ac:dyDescent="0.25">
      <c r="A19" s="61"/>
      <c r="B19" s="160" t="s">
        <v>113</v>
      </c>
      <c r="C19" s="161"/>
      <c r="D19" s="161"/>
      <c r="E19" s="161"/>
      <c r="F19" s="161"/>
      <c r="G19" s="162"/>
      <c r="H19" s="40" t="s">
        <v>113</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VLOOKUP($A$8,Lookup!$C$266:$D$436,2,FALSE)</f>
        <v>#N/A</v>
      </c>
      <c r="V19" s="65" t="e">
        <f>VLOOKUP(B19,Lookup!$B$438:$E$469,2,FALSE)</f>
        <v>#N/A</v>
      </c>
      <c r="W19" s="65"/>
      <c r="X19" s="65"/>
      <c r="Y19" s="65"/>
      <c r="Z19" s="65"/>
      <c r="AA19" s="65"/>
      <c r="AB19" s="65"/>
      <c r="AC19" s="65"/>
      <c r="AD19" s="65"/>
      <c r="AE19" s="65" t="e">
        <f>VLOOKUP(B19,Lookup!$B$223:$E$248,2,FALSE)</f>
        <v>#N/A</v>
      </c>
    </row>
    <row r="20" spans="1:31" ht="43.5" customHeight="1" x14ac:dyDescent="0.25">
      <c r="A20" s="61"/>
      <c r="B20" s="160" t="s">
        <v>113</v>
      </c>
      <c r="C20" s="161"/>
      <c r="D20" s="161"/>
      <c r="E20" s="161"/>
      <c r="F20" s="161"/>
      <c r="G20" s="162"/>
      <c r="H20" s="40" t="s">
        <v>113</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VLOOKUP($A$8,Lookup!$C$266:$D$436,2,FALSE)</f>
        <v>#N/A</v>
      </c>
      <c r="V20" s="65" t="e">
        <f>VLOOKUP(B20,Lookup!$B$438:$E$469,2,FALSE)</f>
        <v>#N/A</v>
      </c>
      <c r="W20" s="65"/>
      <c r="X20" s="65"/>
      <c r="Y20" s="65"/>
      <c r="Z20" s="65"/>
      <c r="AA20" s="65"/>
      <c r="AB20" s="65"/>
      <c r="AC20" s="65"/>
      <c r="AD20" s="65"/>
      <c r="AE20" s="65" t="e">
        <f>VLOOKUP(B20,Lookup!$B$223:$E$248,2,FALSE)</f>
        <v>#N/A</v>
      </c>
    </row>
    <row r="21" spans="1:31" ht="43.5" customHeight="1" x14ac:dyDescent="0.25">
      <c r="A21" s="61"/>
      <c r="B21" s="160" t="s">
        <v>113</v>
      </c>
      <c r="C21" s="161"/>
      <c r="D21" s="161"/>
      <c r="E21" s="161"/>
      <c r="F21" s="161"/>
      <c r="G21" s="162"/>
      <c r="H21" s="40" t="s">
        <v>113</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VLOOKUP($A$8,Lookup!$C$266:$D$436,2,FALSE)</f>
        <v>#N/A</v>
      </c>
      <c r="V21" s="65" t="e">
        <f>VLOOKUP(B21,Lookup!$B$438:$E$469,2,FALSE)</f>
        <v>#N/A</v>
      </c>
      <c r="W21" s="65"/>
      <c r="X21" s="65"/>
      <c r="Y21" s="65"/>
      <c r="Z21" s="65"/>
      <c r="AA21" s="65"/>
      <c r="AB21" s="65"/>
      <c r="AC21" s="65"/>
      <c r="AD21" s="65"/>
      <c r="AE21" s="65" t="e">
        <f>VLOOKUP(B21,Lookup!$B$223:$E$248,2,FALSE)</f>
        <v>#N/A</v>
      </c>
    </row>
    <row r="22" spans="1:31" ht="43.5" customHeight="1" x14ac:dyDescent="0.25">
      <c r="A22" s="61"/>
      <c r="B22" s="160" t="s">
        <v>113</v>
      </c>
      <c r="C22" s="161"/>
      <c r="D22" s="161"/>
      <c r="E22" s="161"/>
      <c r="F22" s="161"/>
      <c r="G22" s="162"/>
      <c r="H22" s="40" t="s">
        <v>113</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VLOOKUP($A$8,Lookup!$C$266:$D$436,2,FALSE)</f>
        <v>#N/A</v>
      </c>
      <c r="V22" s="65" t="e">
        <f>VLOOKUP(B22,Lookup!$B$438:$E$469,2,FALSE)</f>
        <v>#N/A</v>
      </c>
      <c r="W22" s="65"/>
      <c r="X22" s="65"/>
      <c r="Y22" s="65"/>
      <c r="Z22" s="65"/>
      <c r="AA22" s="65"/>
      <c r="AB22" s="65"/>
      <c r="AC22" s="65"/>
      <c r="AD22" s="65"/>
      <c r="AE22" s="65" t="e">
        <f>VLOOKUP(B22,Lookup!$B$223:$E$248,2,FALSE)</f>
        <v>#N/A</v>
      </c>
    </row>
    <row r="23" spans="1:31" ht="43.5" customHeight="1" x14ac:dyDescent="0.25">
      <c r="A23" s="61"/>
      <c r="B23" s="160" t="s">
        <v>113</v>
      </c>
      <c r="C23" s="161"/>
      <c r="D23" s="161"/>
      <c r="E23" s="161"/>
      <c r="F23" s="161"/>
      <c r="G23" s="162"/>
      <c r="H23" s="40" t="s">
        <v>113</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VLOOKUP($A$8,Lookup!$C$266:$D$436,2,FALSE)</f>
        <v>#N/A</v>
      </c>
      <c r="V23" s="65" t="e">
        <f>VLOOKUP(B23,Lookup!$B$438:$E$469,2,FALSE)</f>
        <v>#N/A</v>
      </c>
      <c r="W23" s="65"/>
      <c r="X23" s="65"/>
      <c r="Y23" s="65"/>
      <c r="Z23" s="65"/>
      <c r="AA23" s="65"/>
      <c r="AB23" s="65"/>
      <c r="AC23" s="65"/>
      <c r="AD23" s="65"/>
      <c r="AE23" s="65" t="e">
        <f>VLOOKUP(B23,Lookup!$B$223:$E$248,2,FALSE)</f>
        <v>#N/A</v>
      </c>
    </row>
    <row r="24" spans="1:31" ht="43.5" customHeight="1" x14ac:dyDescent="0.25">
      <c r="A24" s="61"/>
      <c r="B24" s="160" t="s">
        <v>113</v>
      </c>
      <c r="C24" s="161"/>
      <c r="D24" s="161"/>
      <c r="E24" s="161"/>
      <c r="F24" s="161"/>
      <c r="G24" s="162"/>
      <c r="H24" s="40" t="s">
        <v>113</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VLOOKUP($A$8,Lookup!$C$266:$D$436,2,FALSE)</f>
        <v>#N/A</v>
      </c>
      <c r="V24" s="65" t="e">
        <f>VLOOKUP(B24,Lookup!$B$438:$E$469,2,FALSE)</f>
        <v>#N/A</v>
      </c>
      <c r="W24" s="65"/>
      <c r="X24" s="65"/>
      <c r="Y24" s="65"/>
      <c r="Z24" s="65"/>
      <c r="AA24" s="65"/>
      <c r="AB24" s="65"/>
      <c r="AC24" s="65"/>
      <c r="AD24" s="65"/>
      <c r="AE24" s="65" t="e">
        <f>VLOOKUP(B24,Lookup!$B$223:$E$248,2,FALSE)</f>
        <v>#N/A</v>
      </c>
    </row>
    <row r="25" spans="1:31" ht="43.5" customHeight="1" x14ac:dyDescent="0.25">
      <c r="A25" s="61"/>
      <c r="B25" s="160" t="s">
        <v>113</v>
      </c>
      <c r="C25" s="161"/>
      <c r="D25" s="161"/>
      <c r="E25" s="161"/>
      <c r="F25" s="161"/>
      <c r="G25" s="162"/>
      <c r="H25" s="40" t="s">
        <v>113</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VLOOKUP($A$8,Lookup!$C$266:$D$436,2,FALSE)</f>
        <v>#N/A</v>
      </c>
      <c r="V25" s="65" t="e">
        <f>VLOOKUP(B25,Lookup!$B$438:$E$469,2,FALSE)</f>
        <v>#N/A</v>
      </c>
      <c r="W25" s="65"/>
      <c r="X25" s="65"/>
      <c r="Y25" s="65"/>
      <c r="Z25" s="65"/>
      <c r="AA25" s="65"/>
      <c r="AB25" s="65"/>
      <c r="AC25" s="65"/>
      <c r="AD25" s="65"/>
      <c r="AE25" s="65" t="e">
        <f>VLOOKUP(B25,Lookup!$B$223:$E$248,2,FALSE)</f>
        <v>#N/A</v>
      </c>
    </row>
    <row r="26" spans="1:31" ht="18.75" customHeight="1" thickBot="1" x14ac:dyDescent="0.3">
      <c r="A26" s="3"/>
      <c r="B26" s="3"/>
      <c r="C26" s="3"/>
      <c r="D26" s="3"/>
      <c r="E26" s="3"/>
      <c r="F26" s="3"/>
      <c r="G26" s="3"/>
      <c r="H26" s="3"/>
      <c r="I26" s="3"/>
      <c r="J26" s="3"/>
      <c r="K26" s="3"/>
      <c r="L26" s="9"/>
      <c r="M26" s="4"/>
      <c r="N26" s="4"/>
      <c r="O26" s="4"/>
      <c r="P26" s="4"/>
      <c r="Q26" s="13"/>
      <c r="R26" s="13"/>
      <c r="S26" s="13"/>
    </row>
    <row r="27" spans="1:31" ht="14.4" thickBot="1" x14ac:dyDescent="0.3">
      <c r="A27" s="3"/>
      <c r="B27" s="3"/>
      <c r="C27" s="3"/>
      <c r="D27" s="3"/>
      <c r="E27" s="3"/>
      <c r="F27" s="3"/>
      <c r="G27" s="3"/>
      <c r="H27" s="3"/>
      <c r="I27" s="3"/>
      <c r="J27" s="3"/>
      <c r="K27" s="3"/>
      <c r="L27" s="11" t="s">
        <v>102</v>
      </c>
      <c r="M27" s="10"/>
      <c r="N27" s="12">
        <f>P27</f>
        <v>0</v>
      </c>
      <c r="O27" s="71">
        <f t="shared" ref="O27:T27" si="1">SUM(O11:O25)</f>
        <v>0</v>
      </c>
      <c r="P27" s="71">
        <f t="shared" si="1"/>
        <v>0</v>
      </c>
      <c r="Q27" s="71">
        <f t="shared" si="1"/>
        <v>0</v>
      </c>
      <c r="R27" s="71">
        <f t="shared" si="1"/>
        <v>0</v>
      </c>
      <c r="S27" s="110">
        <f t="shared" si="1"/>
        <v>0</v>
      </c>
      <c r="T27" s="106" t="e">
        <f t="shared" si="1"/>
        <v>#REF!</v>
      </c>
    </row>
    <row r="28" spans="1:31" ht="13.8" x14ac:dyDescent="0.25">
      <c r="A28" s="3"/>
      <c r="B28" s="3"/>
      <c r="C28" s="3"/>
      <c r="D28" s="3"/>
      <c r="E28" s="3"/>
      <c r="F28" s="3"/>
      <c r="G28" s="3"/>
      <c r="H28" s="3"/>
      <c r="I28" s="3"/>
      <c r="J28" s="3"/>
      <c r="K28" s="3"/>
      <c r="L28" s="117"/>
      <c r="N28" s="118"/>
      <c r="O28" s="4"/>
      <c r="P28" s="225" t="s">
        <v>104</v>
      </c>
      <c r="Q28" s="226"/>
      <c r="R28" s="119"/>
    </row>
    <row r="29" spans="1:31" ht="14.4" thickBot="1" x14ac:dyDescent="0.3">
      <c r="P29" s="227"/>
      <c r="Q29" s="228"/>
      <c r="R29" s="119"/>
    </row>
    <row r="30" spans="1:31" x14ac:dyDescent="0.25"/>
    <row r="42" spans="30:30" hidden="1" x14ac:dyDescent="0.25">
      <c r="AD42" s="66" t="s">
        <v>113</v>
      </c>
    </row>
    <row r="43" spans="30:30" hidden="1" x14ac:dyDescent="0.25">
      <c r="AD43" s="66" t="s">
        <v>7</v>
      </c>
    </row>
    <row r="44" spans="30:30" hidden="1" x14ac:dyDescent="0.25">
      <c r="AD44" s="66" t="s">
        <v>114</v>
      </c>
    </row>
    <row r="45" spans="30:30" hidden="1" x14ac:dyDescent="0.25">
      <c r="AD45" s="66" t="s">
        <v>8</v>
      </c>
    </row>
    <row r="46" spans="30:30" hidden="1" x14ac:dyDescent="0.25">
      <c r="AD46" s="66" t="s">
        <v>10</v>
      </c>
    </row>
    <row r="47" spans="30:30" hidden="1" x14ac:dyDescent="0.25">
      <c r="AD47" s="66" t="s">
        <v>9</v>
      </c>
    </row>
    <row r="48" spans="30:30" hidden="1" x14ac:dyDescent="0.25">
      <c r="AD48" s="66" t="s">
        <v>11</v>
      </c>
    </row>
    <row r="49" spans="30:30" hidden="1" x14ac:dyDescent="0.25">
      <c r="AD49" s="66" t="s">
        <v>12</v>
      </c>
    </row>
    <row r="50" spans="30:30" hidden="1" x14ac:dyDescent="0.25">
      <c r="AD50" s="66" t="s">
        <v>13</v>
      </c>
    </row>
    <row r="51" spans="30:30" hidden="1" x14ac:dyDescent="0.25">
      <c r="AD51" s="66" t="s">
        <v>14</v>
      </c>
    </row>
    <row r="52" spans="30:30" hidden="1" x14ac:dyDescent="0.25">
      <c r="AD52" s="66" t="s">
        <v>15</v>
      </c>
    </row>
    <row r="53" spans="30:30" hidden="1" x14ac:dyDescent="0.25">
      <c r="AD53" s="66" t="s">
        <v>16</v>
      </c>
    </row>
    <row r="54" spans="30:30" hidden="1" x14ac:dyDescent="0.25">
      <c r="AD54" s="66" t="s">
        <v>17</v>
      </c>
    </row>
    <row r="55" spans="30:30" hidden="1" x14ac:dyDescent="0.25">
      <c r="AD55" s="66" t="s">
        <v>115</v>
      </c>
    </row>
    <row r="56" spans="30:30" hidden="1" x14ac:dyDescent="0.25">
      <c r="AD56" s="66" t="s">
        <v>18</v>
      </c>
    </row>
    <row r="57" spans="30:30" hidden="1" x14ac:dyDescent="0.25">
      <c r="AD57" s="66" t="s">
        <v>116</v>
      </c>
    </row>
    <row r="58" spans="30:30" hidden="1" x14ac:dyDescent="0.25">
      <c r="AD58" s="66" t="s">
        <v>88</v>
      </c>
    </row>
    <row r="59" spans="30:30" x14ac:dyDescent="0.25"/>
  </sheetData>
  <sheetProtection formatColumns="0" formatRows="0"/>
  <mergeCells count="21">
    <mergeCell ref="B12:G12"/>
    <mergeCell ref="B11:G11"/>
    <mergeCell ref="A1:K2"/>
    <mergeCell ref="A3:K3"/>
    <mergeCell ref="G5:H6"/>
    <mergeCell ref="B9:G9"/>
    <mergeCell ref="B10:G10"/>
    <mergeCell ref="P28:Q29"/>
    <mergeCell ref="B18:G18"/>
    <mergeCell ref="B19:G19"/>
    <mergeCell ref="B20:G20"/>
    <mergeCell ref="B21:G21"/>
    <mergeCell ref="B25:G25"/>
    <mergeCell ref="B13:G13"/>
    <mergeCell ref="B22:G22"/>
    <mergeCell ref="B16:G16"/>
    <mergeCell ref="B17:G17"/>
    <mergeCell ref="B24:G24"/>
    <mergeCell ref="B23:G23"/>
    <mergeCell ref="B14:G14"/>
    <mergeCell ref="B15:G15"/>
  </mergeCells>
  <phoneticPr fontId="27" type="noConversion"/>
  <conditionalFormatting sqref="Q11:Q25">
    <cfRule type="containsText" dxfId="0"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00000000-0002-0000-0300-000001000000}"/>
    <dataValidation errorStyle="information" allowBlank="1" showInputMessage="1" errorTitle="TEST" error="Please note that this sheet has not been updated with the test data as yet. This will be done before the final version is released." sqref="R27:T27 L27:Q29 R28:R29" xr:uid="{00000000-0002-0000-0300-000002000000}"/>
    <dataValidation allowBlank="1" showInputMessage="1" showErrorMessage="1" promptTitle="Fees" prompt="If you charge extra for other fees, please enter them here." sqref="O11:O25" xr:uid="{00000000-0002-0000-0300-000004000000}"/>
    <dataValidation type="textLength" errorStyle="information" allowBlank="1" showInputMessage="1" showErrorMessage="1" error="XLBVal:6=-1570_x000d__x000a_" sqref="M11:M25" xr:uid="{00000000-0002-0000-0300-00000500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300-000006000000}">
      <formula1>INDIRECT(SUBSTITUTE($AD$15," ","_"))</formula1>
    </dataValidation>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300-000008000000}">
      <formula1>Services3</formula1>
    </dataValidation>
    <dataValidation allowBlank="1" showInputMessage="1" showErrorMessage="1" promptTitle="Fees" prompt="Once you have selected a service, this information will populate automatically." sqref="P11:R25" xr:uid="{00000000-0002-0000-0300-000009000000}"/>
    <dataValidation type="textLength" errorStyle="information" allowBlank="1" showInputMessage="1" showErrorMessage="1" error="XLBVal:6=-6891.5_x000d__x000a_" sqref="M10" xr:uid="{00000000-0002-0000-0300-00000A000000}">
      <formula1>0</formula1>
      <formula2>300</formula2>
    </dataValidation>
    <dataValidation type="textLength" errorStyle="information" allowBlank="1" showInputMessage="1" showErrorMessage="1" error="XLBVal:6=-5911_x000d__x000a_" sqref="M9" xr:uid="{00000000-0002-0000-0300-00000B000000}">
      <formula1>0</formula1>
      <formula2>300</formula2>
    </dataValidation>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300-00000C000000}">
      <formula1>$S$16</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64075DE1-F150-4462-B62D-4D3A96282892}">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6FFF5561-E07D-4703-88FC-1C4E3E6B324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300-000007000000}">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00000000-0002-0000-0300-00000D000000}"/>
  </dataValidations>
  <pageMargins left="0.75" right="0.54" top="1" bottom="0.61" header="0.5" footer="0.5"/>
  <pageSetup scale="4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L468"/>
  <sheetViews>
    <sheetView topLeftCell="L3" zoomScaleNormal="100" workbookViewId="0">
      <selection activeCell="M15" sqref="M15"/>
    </sheetView>
  </sheetViews>
  <sheetFormatPr defaultRowHeight="13.2" x14ac:dyDescent="0.25"/>
  <cols>
    <col min="1" max="1" width="4" bestFit="1" customWidth="1"/>
    <col min="2" max="2" width="37.44140625" bestFit="1" customWidth="1"/>
    <col min="3" max="3" width="14.109375" bestFit="1" customWidth="1"/>
    <col min="4" max="4" width="42.5546875" bestFit="1" customWidth="1"/>
    <col min="5" max="5" width="35.6640625" bestFit="1" customWidth="1"/>
    <col min="9" max="9" width="7.5546875" customWidth="1"/>
    <col min="10" max="11" width="30" customWidth="1"/>
    <col min="12" max="12" width="115.44140625" bestFit="1" customWidth="1"/>
    <col min="14" max="14" width="6.6640625" bestFit="1" customWidth="1"/>
    <col min="15" max="15" width="10.44140625" customWidth="1"/>
    <col min="16" max="16" width="8.6640625" bestFit="1" customWidth="1"/>
    <col min="17" max="17" width="6.33203125" customWidth="1"/>
    <col min="21" max="21" width="40.44140625" bestFit="1" customWidth="1"/>
    <col min="22" max="22" width="121.5546875" bestFit="1" customWidth="1"/>
    <col min="23" max="23" width="76.88671875" bestFit="1" customWidth="1"/>
    <col min="24" max="24" width="97.88671875" bestFit="1" customWidth="1"/>
    <col min="25" max="25" width="12.6640625" bestFit="1" customWidth="1"/>
    <col min="26" max="26" width="24.44140625" bestFit="1" customWidth="1"/>
    <col min="27" max="27" width="23" bestFit="1" customWidth="1"/>
    <col min="28" max="28" width="19.5546875" bestFit="1" customWidth="1"/>
    <col min="29" max="29" width="20.5546875" bestFit="1" customWidth="1"/>
    <col min="30" max="30" width="15.88671875" bestFit="1" customWidth="1"/>
    <col min="31" max="31" width="12.44140625" bestFit="1" customWidth="1"/>
    <col min="32" max="32" width="29.44140625" bestFit="1" customWidth="1"/>
    <col min="33" max="33" width="19" bestFit="1" customWidth="1"/>
    <col min="34" max="34" width="20.109375" bestFit="1" customWidth="1"/>
    <col min="35" max="35" width="19.109375" bestFit="1" customWidth="1"/>
    <col min="36" max="36" width="15" bestFit="1" customWidth="1"/>
    <col min="37" max="37" width="27.88671875" bestFit="1" customWidth="1"/>
    <col min="38" max="38" width="18.44140625" bestFit="1" customWidth="1"/>
    <col min="39" max="39" width="17.88671875" bestFit="1" customWidth="1"/>
    <col min="40" max="40" width="24.88671875" bestFit="1" customWidth="1"/>
    <col min="41" max="41" width="16.5546875" bestFit="1" customWidth="1"/>
    <col min="42" max="42" width="14.44140625" bestFit="1" customWidth="1"/>
    <col min="43" max="43" width="11.33203125" bestFit="1" customWidth="1"/>
    <col min="44" max="44" width="14.44140625" bestFit="1" customWidth="1"/>
    <col min="45" max="45" width="24.6640625" bestFit="1" customWidth="1"/>
    <col min="46" max="46" width="14.33203125" bestFit="1" customWidth="1"/>
    <col min="47" max="47" width="11.44140625" bestFit="1" customWidth="1"/>
    <col min="48" max="48" width="15.44140625" bestFit="1" customWidth="1"/>
    <col min="50" max="50" width="24.109375" bestFit="1" customWidth="1"/>
    <col min="51" max="51" width="11.88671875" bestFit="1" customWidth="1"/>
    <col min="52" max="52" width="26" bestFit="1" customWidth="1"/>
    <col min="53" max="53" width="15.6640625" bestFit="1" customWidth="1"/>
    <col min="54" max="54" width="14.5546875" bestFit="1" customWidth="1"/>
    <col min="55" max="55" width="22.109375" bestFit="1" customWidth="1"/>
    <col min="56" max="56" width="26.109375" bestFit="1" customWidth="1"/>
    <col min="57" max="57" width="14.33203125" bestFit="1" customWidth="1"/>
    <col min="58" max="58" width="26.88671875" bestFit="1" customWidth="1"/>
    <col min="59" max="59" width="16.6640625" bestFit="1" customWidth="1"/>
    <col min="60" max="60" width="22.44140625" bestFit="1" customWidth="1"/>
    <col min="61" max="61" width="21" bestFit="1" customWidth="1"/>
    <col min="62" max="62" width="17.88671875" bestFit="1" customWidth="1"/>
    <col min="63" max="63" width="13.33203125" bestFit="1" customWidth="1"/>
    <col min="64" max="64" width="14.6640625" bestFit="1" customWidth="1"/>
    <col min="65" max="65" width="23" bestFit="1" customWidth="1"/>
    <col min="66" max="66" width="24.44140625" bestFit="1" customWidth="1"/>
    <col min="67" max="67" width="21.5546875" bestFit="1" customWidth="1"/>
    <col min="68" max="68" width="34.33203125" bestFit="1" customWidth="1"/>
    <col min="69" max="69" width="17.6640625" bestFit="1" customWidth="1"/>
    <col min="70" max="70" width="13.44140625" bestFit="1" customWidth="1"/>
    <col min="71" max="71" width="17" bestFit="1" customWidth="1"/>
    <col min="72" max="72" width="19.109375" bestFit="1" customWidth="1"/>
    <col min="73" max="73" width="13.44140625" bestFit="1" customWidth="1"/>
    <col min="74" max="74" width="20.109375" bestFit="1" customWidth="1"/>
    <col min="75" max="75" width="12.88671875" bestFit="1" customWidth="1"/>
    <col min="76" max="76" width="16.33203125" bestFit="1" customWidth="1"/>
    <col min="77" max="77" width="13.109375" bestFit="1" customWidth="1"/>
    <col min="78" max="78" width="17" bestFit="1" customWidth="1"/>
    <col min="79" max="79" width="21.6640625" bestFit="1" customWidth="1"/>
    <col min="80" max="80" width="20.33203125" bestFit="1" customWidth="1"/>
    <col min="81" max="82" width="14.88671875" bestFit="1" customWidth="1"/>
    <col min="83" max="83" width="24.44140625" bestFit="1" customWidth="1"/>
    <col min="84" max="84" width="14.5546875" bestFit="1" customWidth="1"/>
    <col min="85" max="85" width="13.6640625" bestFit="1" customWidth="1"/>
    <col min="86" max="86" width="19.44140625" bestFit="1" customWidth="1"/>
    <col min="87" max="87" width="22.44140625" bestFit="1" customWidth="1"/>
    <col min="88" max="88" width="15.6640625" bestFit="1" customWidth="1"/>
    <col min="89" max="89" width="15.88671875" bestFit="1" customWidth="1"/>
    <col min="90" max="90" width="15.88671875" customWidth="1"/>
    <col min="91" max="91" width="25.88671875" bestFit="1" customWidth="1"/>
    <col min="92" max="92" width="20.6640625" bestFit="1" customWidth="1"/>
    <col min="93" max="93" width="28.33203125" bestFit="1" customWidth="1"/>
    <col min="94" max="94" width="14.109375" bestFit="1" customWidth="1"/>
    <col min="95" max="95" width="21.88671875" bestFit="1" customWidth="1"/>
    <col min="96" max="96" width="25.6640625" bestFit="1" customWidth="1"/>
    <col min="97" max="97" width="22.88671875" bestFit="1" customWidth="1"/>
    <col min="98" max="98" width="18.5546875" bestFit="1" customWidth="1"/>
    <col min="99" max="99" width="15.33203125" bestFit="1" customWidth="1"/>
    <col min="100" max="100" width="18.109375" bestFit="1" customWidth="1"/>
    <col min="101" max="101" width="23.88671875" bestFit="1" customWidth="1"/>
    <col min="102" max="102" width="20.33203125" bestFit="1" customWidth="1"/>
    <col min="103" max="103" width="15.33203125" bestFit="1" customWidth="1"/>
    <col min="104" max="104" width="13.109375" bestFit="1" customWidth="1"/>
    <col min="105" max="105" width="20.44140625" bestFit="1" customWidth="1"/>
    <col min="106" max="106" width="21.109375" bestFit="1" customWidth="1"/>
    <col min="107" max="107" width="18.5546875" bestFit="1" customWidth="1"/>
    <col min="108" max="108" width="21.6640625" bestFit="1" customWidth="1"/>
    <col min="109" max="109" width="24.6640625" bestFit="1" customWidth="1"/>
    <col min="110" max="110" width="27.109375" bestFit="1" customWidth="1"/>
    <col min="111" max="111" width="30" bestFit="1" customWidth="1"/>
    <col min="112" max="112" width="22.44140625" bestFit="1" customWidth="1"/>
    <col min="113" max="113" width="24" bestFit="1" customWidth="1"/>
    <col min="114" max="114" width="30.109375" bestFit="1" customWidth="1"/>
    <col min="115" max="115" width="29.44140625" bestFit="1" customWidth="1"/>
    <col min="116" max="116" width="30.33203125" bestFit="1" customWidth="1"/>
    <col min="117" max="117" width="21.88671875" bestFit="1" customWidth="1"/>
    <col min="118" max="118" width="29.88671875" bestFit="1" customWidth="1"/>
    <col min="119" max="119" width="27.88671875" bestFit="1" customWidth="1"/>
    <col min="120" max="120" width="21.5546875" bestFit="1" customWidth="1"/>
    <col min="121" max="121" width="30.33203125" bestFit="1" customWidth="1"/>
    <col min="122" max="122" width="29.44140625" bestFit="1" customWidth="1"/>
    <col min="123" max="123" width="19.5546875" bestFit="1" customWidth="1"/>
    <col min="124" max="124" width="20" bestFit="1" customWidth="1"/>
    <col min="125" max="125" width="29.33203125" bestFit="1" customWidth="1"/>
    <col min="126" max="126" width="27.6640625" bestFit="1" customWidth="1"/>
    <col min="127" max="127" width="22.33203125" bestFit="1" customWidth="1"/>
    <col min="128" max="128" width="25" bestFit="1" customWidth="1"/>
    <col min="129" max="129" width="18.6640625" bestFit="1" customWidth="1"/>
    <col min="130" max="130" width="23.6640625" bestFit="1" customWidth="1"/>
    <col min="131" max="131" width="16.44140625" bestFit="1" customWidth="1"/>
    <col min="132" max="132" width="14.88671875" bestFit="1" customWidth="1"/>
    <col min="133" max="133" width="19.88671875" bestFit="1" customWidth="1"/>
    <col min="134" max="134" width="24" bestFit="1" customWidth="1"/>
    <col min="135" max="135" width="19.6640625" bestFit="1" customWidth="1"/>
    <col min="136" max="136" width="14.44140625" bestFit="1" customWidth="1"/>
    <col min="137" max="137" width="19" bestFit="1" customWidth="1"/>
    <col min="138" max="138" width="24.88671875" bestFit="1" customWidth="1"/>
    <col min="139" max="139" width="16.5546875" bestFit="1" customWidth="1"/>
    <col min="140" max="140" width="15.88671875" bestFit="1" customWidth="1"/>
    <col min="141" max="141" width="16.44140625" bestFit="1" customWidth="1"/>
    <col min="142" max="142" width="23.44140625" bestFit="1" customWidth="1"/>
    <col min="143" max="143" width="15.44140625" bestFit="1" customWidth="1"/>
    <col min="144" max="144" width="16" bestFit="1" customWidth="1"/>
    <col min="145" max="145" width="16.88671875" bestFit="1" customWidth="1"/>
    <col min="146" max="146" width="24.33203125" bestFit="1" customWidth="1"/>
    <col min="147" max="147" width="14.33203125" bestFit="1" customWidth="1"/>
    <col min="148" max="148" width="21" bestFit="1" customWidth="1"/>
    <col min="149" max="149" width="13.5546875" bestFit="1" customWidth="1"/>
    <col min="150" max="150" width="16.88671875" bestFit="1" customWidth="1"/>
    <col min="151" max="151" width="25.109375" bestFit="1" customWidth="1"/>
    <col min="152" max="152" width="13.44140625" bestFit="1" customWidth="1"/>
    <col min="153" max="153" width="17.6640625" bestFit="1" customWidth="1"/>
    <col min="154" max="154" width="17.33203125" bestFit="1" customWidth="1"/>
    <col min="155" max="155" width="19" bestFit="1" customWidth="1"/>
    <col min="156" max="156" width="19.6640625" bestFit="1" customWidth="1"/>
    <col min="157" max="157" width="21.5546875" bestFit="1" customWidth="1"/>
    <col min="158" max="158" width="27.88671875" bestFit="1" customWidth="1"/>
    <col min="159" max="159" width="18" bestFit="1" customWidth="1"/>
    <col min="160" max="160" width="13.109375" bestFit="1" customWidth="1"/>
    <col min="161" max="161" width="24.33203125" bestFit="1" customWidth="1"/>
    <col min="162" max="162" width="21.5546875" bestFit="1" customWidth="1"/>
    <col min="163" max="163" width="20.5546875" bestFit="1" customWidth="1"/>
    <col min="164" max="164" width="11.44140625" bestFit="1" customWidth="1"/>
    <col min="165" max="165" width="18.6640625" bestFit="1" customWidth="1"/>
    <col min="166" max="166" width="17.5546875" bestFit="1" customWidth="1"/>
    <col min="167" max="167" width="21.88671875" bestFit="1" customWidth="1"/>
    <col min="168" max="168" width="27.109375" bestFit="1" customWidth="1"/>
    <col min="169" max="169" width="14.88671875" bestFit="1" customWidth="1"/>
    <col min="170" max="170" width="18.6640625" bestFit="1" customWidth="1"/>
    <col min="171" max="171" width="18.109375" bestFit="1" customWidth="1"/>
    <col min="172" max="172" width="28" bestFit="1" customWidth="1"/>
    <col min="173" max="173" width="19.6640625" bestFit="1" customWidth="1"/>
    <col min="174" max="174" width="16.5546875" bestFit="1" customWidth="1"/>
    <col min="175" max="175" width="22.33203125" bestFit="1" customWidth="1"/>
    <col min="176" max="176" width="12" bestFit="1" customWidth="1"/>
    <col min="177" max="177" width="21.88671875" bestFit="1" customWidth="1"/>
    <col min="178" max="179" width="26.109375" bestFit="1" customWidth="1"/>
    <col min="181" max="181" width="39.44140625" bestFit="1" customWidth="1"/>
  </cols>
  <sheetData>
    <row r="1" spans="1:194" ht="24" customHeight="1" x14ac:dyDescent="0.25">
      <c r="A1" s="13" t="s">
        <v>110</v>
      </c>
      <c r="B1" s="13" t="s">
        <v>740</v>
      </c>
      <c r="C1" s="16" t="s">
        <v>728</v>
      </c>
      <c r="D1" s="13" t="s">
        <v>111</v>
      </c>
      <c r="E1" s="13" t="s">
        <v>108</v>
      </c>
      <c r="F1" s="16" t="s">
        <v>46</v>
      </c>
      <c r="G1" t="s">
        <v>742</v>
      </c>
      <c r="J1" t="s">
        <v>113</v>
      </c>
      <c r="M1" s="8" t="s">
        <v>89</v>
      </c>
      <c r="N1" s="8" t="s">
        <v>98</v>
      </c>
      <c r="O1" s="8" t="s">
        <v>1088</v>
      </c>
      <c r="P1" s="8" t="s">
        <v>95</v>
      </c>
      <c r="Q1" s="8" t="s">
        <v>92</v>
      </c>
      <c r="U1" t="s">
        <v>958</v>
      </c>
      <c r="V1" t="s">
        <v>344</v>
      </c>
      <c r="W1" t="s">
        <v>346</v>
      </c>
      <c r="X1" t="s">
        <v>1155</v>
      </c>
      <c r="Y1" t="s">
        <v>347</v>
      </c>
      <c r="Z1" s="17" t="s">
        <v>959</v>
      </c>
      <c r="AA1" s="17" t="s">
        <v>1069</v>
      </c>
      <c r="AB1" s="17" t="s">
        <v>960</v>
      </c>
      <c r="AC1" s="17" t="s">
        <v>961</v>
      </c>
      <c r="AD1" s="17" t="s">
        <v>962</v>
      </c>
      <c r="AE1" t="s">
        <v>963</v>
      </c>
      <c r="AF1" t="s">
        <v>357</v>
      </c>
      <c r="AG1" t="s">
        <v>964</v>
      </c>
      <c r="AH1" t="s">
        <v>1165</v>
      </c>
      <c r="AI1" t="s">
        <v>359</v>
      </c>
      <c r="AJ1" t="s">
        <v>965</v>
      </c>
      <c r="AK1" t="s">
        <v>361</v>
      </c>
      <c r="AL1" t="s">
        <v>966</v>
      </c>
      <c r="AM1" s="128" t="s">
        <v>1159</v>
      </c>
      <c r="AN1" t="s">
        <v>363</v>
      </c>
      <c r="AO1" t="s">
        <v>364</v>
      </c>
      <c r="AP1" t="s">
        <v>967</v>
      </c>
      <c r="AQ1" t="s">
        <v>968</v>
      </c>
      <c r="AR1" t="s">
        <v>969</v>
      </c>
      <c r="AS1" t="s">
        <v>970</v>
      </c>
      <c r="AT1" t="s">
        <v>971</v>
      </c>
      <c r="AU1" t="s">
        <v>972</v>
      </c>
      <c r="AV1" t="s">
        <v>973</v>
      </c>
      <c r="AW1" t="s">
        <v>374</v>
      </c>
      <c r="AX1" t="s">
        <v>974</v>
      </c>
      <c r="AY1" t="s">
        <v>975</v>
      </c>
      <c r="AZ1" t="s">
        <v>976</v>
      </c>
      <c r="BA1" t="s">
        <v>977</v>
      </c>
      <c r="BB1" t="s">
        <v>1143</v>
      </c>
      <c r="BC1" t="s">
        <v>378</v>
      </c>
      <c r="BD1" t="s">
        <v>1137</v>
      </c>
      <c r="BE1" t="s">
        <v>978</v>
      </c>
      <c r="BF1" t="s">
        <v>979</v>
      </c>
      <c r="BG1" t="s">
        <v>980</v>
      </c>
      <c r="BH1" t="s">
        <v>1070</v>
      </c>
      <c r="BI1" t="s">
        <v>981</v>
      </c>
      <c r="BJ1" t="s">
        <v>982</v>
      </c>
      <c r="BK1" t="s">
        <v>983</v>
      </c>
      <c r="BL1" t="s">
        <v>984</v>
      </c>
      <c r="BM1" t="s">
        <v>386</v>
      </c>
      <c r="BN1" t="s">
        <v>985</v>
      </c>
      <c r="BO1" t="s">
        <v>1183</v>
      </c>
      <c r="BP1" t="s">
        <v>986</v>
      </c>
      <c r="BQ1" t="s">
        <v>987</v>
      </c>
      <c r="BR1" t="s">
        <v>988</v>
      </c>
      <c r="BS1" t="s">
        <v>989</v>
      </c>
      <c r="BT1" t="s">
        <v>990</v>
      </c>
      <c r="BU1" t="s">
        <v>991</v>
      </c>
      <c r="BV1" s="21" t="s">
        <v>1167</v>
      </c>
      <c r="BW1" t="s">
        <v>394</v>
      </c>
      <c r="BX1" t="s">
        <v>992</v>
      </c>
      <c r="BY1" t="s">
        <v>1072</v>
      </c>
      <c r="BZ1" t="s">
        <v>397</v>
      </c>
      <c r="CA1" t="s">
        <v>993</v>
      </c>
      <c r="CB1" t="s">
        <v>994</v>
      </c>
      <c r="CC1" t="s">
        <v>995</v>
      </c>
      <c r="CD1" t="s">
        <v>996</v>
      </c>
      <c r="CE1" t="s">
        <v>401</v>
      </c>
      <c r="CF1" t="s">
        <v>402</v>
      </c>
      <c r="CG1" t="s">
        <v>997</v>
      </c>
      <c r="CH1" t="s">
        <v>998</v>
      </c>
      <c r="CI1" t="s">
        <v>999</v>
      </c>
      <c r="CJ1" t="s">
        <v>1079</v>
      </c>
      <c r="CK1" t="s">
        <v>1000</v>
      </c>
      <c r="CL1" t="s">
        <v>1001</v>
      </c>
      <c r="CM1" s="130" t="s">
        <v>1160</v>
      </c>
      <c r="CN1" t="s">
        <v>1002</v>
      </c>
      <c r="CO1" s="129" t="s">
        <v>1003</v>
      </c>
      <c r="CP1" t="s">
        <v>1004</v>
      </c>
      <c r="CQ1" t="s">
        <v>1005</v>
      </c>
      <c r="CR1" t="s">
        <v>1006</v>
      </c>
      <c r="CS1" t="s">
        <v>1007</v>
      </c>
      <c r="CT1" t="s">
        <v>1008</v>
      </c>
      <c r="CU1" t="s">
        <v>1009</v>
      </c>
      <c r="CV1" t="s">
        <v>221</v>
      </c>
      <c r="CW1" t="s">
        <v>416</v>
      </c>
      <c r="CX1" t="s">
        <v>1010</v>
      </c>
      <c r="CY1" t="s">
        <v>1073</v>
      </c>
      <c r="CZ1" t="s">
        <v>1011</v>
      </c>
      <c r="DA1" t="s">
        <v>420</v>
      </c>
      <c r="DB1" t="s">
        <v>1012</v>
      </c>
      <c r="DC1" t="s">
        <v>422</v>
      </c>
      <c r="DD1" s="21" t="s">
        <v>1149</v>
      </c>
      <c r="DE1" t="s">
        <v>1013</v>
      </c>
      <c r="DF1" t="s">
        <v>1014</v>
      </c>
      <c r="DG1" t="s">
        <v>234</v>
      </c>
      <c r="DH1" t="s">
        <v>424</v>
      </c>
      <c r="DI1" s="21" t="s">
        <v>1133</v>
      </c>
      <c r="DJ1" t="s">
        <v>1015</v>
      </c>
      <c r="DK1" t="s">
        <v>1016</v>
      </c>
      <c r="DL1" t="s">
        <v>1017</v>
      </c>
      <c r="DM1" t="s">
        <v>1018</v>
      </c>
      <c r="DN1" t="s">
        <v>1019</v>
      </c>
      <c r="DO1" t="s">
        <v>244</v>
      </c>
      <c r="DP1" t="s">
        <v>429</v>
      </c>
      <c r="DQ1" t="s">
        <v>430</v>
      </c>
      <c r="DR1" t="s">
        <v>1020</v>
      </c>
      <c r="DS1" t="s">
        <v>1021</v>
      </c>
      <c r="DT1" t="s">
        <v>1022</v>
      </c>
      <c r="DU1" t="s">
        <v>1023</v>
      </c>
      <c r="DV1" t="s">
        <v>1024</v>
      </c>
      <c r="DW1" t="s">
        <v>1025</v>
      </c>
      <c r="DX1" t="s">
        <v>1026</v>
      </c>
      <c r="DY1" t="s">
        <v>1027</v>
      </c>
      <c r="DZ1" t="s">
        <v>440</v>
      </c>
      <c r="EA1" t="s">
        <v>1028</v>
      </c>
      <c r="EB1" t="s">
        <v>442</v>
      </c>
      <c r="EC1" t="s">
        <v>1146</v>
      </c>
      <c r="ED1" t="s">
        <v>1029</v>
      </c>
      <c r="EE1" t="s">
        <v>1030</v>
      </c>
      <c r="EF1" t="s">
        <v>1031</v>
      </c>
      <c r="EG1" t="s">
        <v>445</v>
      </c>
      <c r="EH1" t="s">
        <v>447</v>
      </c>
      <c r="EI1" t="s">
        <v>345</v>
      </c>
      <c r="EJ1" t="s">
        <v>449</v>
      </c>
      <c r="EK1" t="s">
        <v>1032</v>
      </c>
      <c r="EL1" t="s">
        <v>450</v>
      </c>
      <c r="EM1" t="s">
        <v>1033</v>
      </c>
      <c r="EN1" t="s">
        <v>1034</v>
      </c>
      <c r="EO1" t="s">
        <v>1074</v>
      </c>
      <c r="EP1" t="s">
        <v>1035</v>
      </c>
      <c r="EQ1" t="s">
        <v>1036</v>
      </c>
      <c r="ER1" t="s">
        <v>1037</v>
      </c>
      <c r="ES1" t="s">
        <v>1038</v>
      </c>
      <c r="ET1" t="s">
        <v>1039</v>
      </c>
      <c r="EU1" t="s">
        <v>455</v>
      </c>
      <c r="EV1" t="s">
        <v>456</v>
      </c>
      <c r="EW1" t="s">
        <v>457</v>
      </c>
      <c r="EX1" t="s">
        <v>1040</v>
      </c>
      <c r="EY1" t="s">
        <v>1041</v>
      </c>
      <c r="EZ1" t="s">
        <v>1042</v>
      </c>
      <c r="FA1" t="s">
        <v>1043</v>
      </c>
      <c r="FB1" t="s">
        <v>1044</v>
      </c>
      <c r="FC1" t="s">
        <v>465</v>
      </c>
      <c r="FD1" t="s">
        <v>1045</v>
      </c>
      <c r="FE1" t="s">
        <v>1075</v>
      </c>
      <c r="FF1" t="s">
        <v>1076</v>
      </c>
      <c r="FG1" t="s">
        <v>1046</v>
      </c>
      <c r="FH1" t="s">
        <v>1077</v>
      </c>
      <c r="FI1" t="s">
        <v>1078</v>
      </c>
      <c r="FJ1" t="s">
        <v>1080</v>
      </c>
      <c r="FK1" t="s">
        <v>1047</v>
      </c>
      <c r="FL1" t="s">
        <v>1048</v>
      </c>
      <c r="FM1" t="s">
        <v>1049</v>
      </c>
      <c r="FN1" t="s">
        <v>1050</v>
      </c>
      <c r="FO1" t="s">
        <v>1051</v>
      </c>
      <c r="FP1" t="s">
        <v>468</v>
      </c>
      <c r="FQ1" t="s">
        <v>1052</v>
      </c>
      <c r="FR1" t="s">
        <v>1053</v>
      </c>
      <c r="FS1" t="s">
        <v>1081</v>
      </c>
      <c r="FT1" t="s">
        <v>1054</v>
      </c>
      <c r="FU1" t="s">
        <v>1055</v>
      </c>
      <c r="FV1" t="s">
        <v>473</v>
      </c>
      <c r="FW1" t="s">
        <v>1056</v>
      </c>
      <c r="FX1" t="s">
        <v>1057</v>
      </c>
      <c r="FY1" t="s">
        <v>1058</v>
      </c>
      <c r="FZ1" t="s">
        <v>1059</v>
      </c>
      <c r="GA1" t="s">
        <v>1060</v>
      </c>
      <c r="GB1" t="s">
        <v>1061</v>
      </c>
      <c r="GC1" t="s">
        <v>1062</v>
      </c>
      <c r="GD1" t="s">
        <v>1063</v>
      </c>
      <c r="GE1" t="s">
        <v>1064</v>
      </c>
      <c r="GF1" t="s">
        <v>1065</v>
      </c>
      <c r="GG1" t="s">
        <v>1066</v>
      </c>
      <c r="GH1" t="s">
        <v>1067</v>
      </c>
      <c r="GI1" t="s">
        <v>486</v>
      </c>
      <c r="GJ1" t="s">
        <v>487</v>
      </c>
      <c r="GK1" t="s">
        <v>488</v>
      </c>
      <c r="GL1" t="s">
        <v>1068</v>
      </c>
    </row>
    <row r="2" spans="1:194" ht="39.6" x14ac:dyDescent="0.25">
      <c r="A2" s="13">
        <v>1</v>
      </c>
      <c r="B2" s="13" t="s">
        <v>125</v>
      </c>
      <c r="C2" s="98" t="s">
        <v>729</v>
      </c>
      <c r="D2" s="13" t="s">
        <v>112</v>
      </c>
      <c r="E2" s="13" t="s">
        <v>125</v>
      </c>
      <c r="I2">
        <v>1</v>
      </c>
      <c r="J2" t="s">
        <v>66</v>
      </c>
      <c r="K2" t="s">
        <v>113</v>
      </c>
      <c r="L2" t="s">
        <v>113</v>
      </c>
      <c r="M2" s="85">
        <v>0</v>
      </c>
      <c r="N2" s="85">
        <v>0</v>
      </c>
      <c r="O2" s="111">
        <f>M2/100*20</f>
        <v>0</v>
      </c>
      <c r="P2" s="111">
        <f>M2/100*80</f>
        <v>0</v>
      </c>
      <c r="Q2" s="85">
        <f>SUM(M2:P2)</f>
        <v>0</v>
      </c>
      <c r="U2" s="96" t="s">
        <v>654</v>
      </c>
      <c r="V2" s="96" t="s">
        <v>135</v>
      </c>
      <c r="W2" s="96" t="s">
        <v>136</v>
      </c>
      <c r="X2" s="96" t="s">
        <v>137</v>
      </c>
      <c r="Y2" s="96" t="s">
        <v>138</v>
      </c>
      <c r="Z2" s="96" t="s">
        <v>139</v>
      </c>
      <c r="AA2" s="96" t="s">
        <v>140</v>
      </c>
      <c r="AB2" s="96" t="s">
        <v>141</v>
      </c>
      <c r="AC2" s="96" t="s">
        <v>142</v>
      </c>
      <c r="AD2" s="96" t="s">
        <v>143</v>
      </c>
      <c r="AE2" s="96" t="s">
        <v>144</v>
      </c>
      <c r="AF2" s="96" t="s">
        <v>145</v>
      </c>
      <c r="AG2" s="96" t="s">
        <v>146</v>
      </c>
      <c r="AH2" s="96" t="s">
        <v>147</v>
      </c>
      <c r="AI2" s="96" t="s">
        <v>151</v>
      </c>
      <c r="AJ2" s="96" t="s">
        <v>152</v>
      </c>
      <c r="AK2" s="96" t="s">
        <v>153</v>
      </c>
      <c r="AL2" s="96" t="s">
        <v>154</v>
      </c>
      <c r="AM2" s="96" t="s">
        <v>243</v>
      </c>
      <c r="AN2" s="96" t="s">
        <v>155</v>
      </c>
      <c r="AO2" s="96" t="s">
        <v>156</v>
      </c>
      <c r="AP2" s="96" t="s">
        <v>157</v>
      </c>
      <c r="AQ2" s="96" t="s">
        <v>158</v>
      </c>
      <c r="AR2" s="96" t="s">
        <v>159</v>
      </c>
      <c r="AS2" s="96" t="s">
        <v>160</v>
      </c>
      <c r="AT2" s="96" t="s">
        <v>657</v>
      </c>
      <c r="AU2" s="96" t="s">
        <v>161</v>
      </c>
      <c r="AV2" s="96" t="s">
        <v>162</v>
      </c>
      <c r="AW2" s="96" t="s">
        <v>163</v>
      </c>
      <c r="AX2" s="96" t="s">
        <v>658</v>
      </c>
      <c r="AY2" s="96" t="s">
        <v>164</v>
      </c>
      <c r="AZ2" s="96" t="s">
        <v>165</v>
      </c>
      <c r="BA2" s="96" t="s">
        <v>166</v>
      </c>
      <c r="BB2" s="96" t="s">
        <v>167</v>
      </c>
      <c r="BC2" s="96" t="s">
        <v>168</v>
      </c>
      <c r="BD2" s="96" t="s">
        <v>169</v>
      </c>
      <c r="BE2" s="96" t="s">
        <v>171</v>
      </c>
      <c r="BF2" s="96" t="s">
        <v>172</v>
      </c>
      <c r="BG2" s="96" t="s">
        <v>173</v>
      </c>
      <c r="BH2" s="96" t="s">
        <v>660</v>
      </c>
      <c r="BI2" s="96" t="s">
        <v>175</v>
      </c>
      <c r="BJ2" s="96" t="s">
        <v>176</v>
      </c>
      <c r="BK2" s="96" t="s">
        <v>177</v>
      </c>
      <c r="BL2" s="96" t="s">
        <v>663</v>
      </c>
      <c r="BM2" s="96" t="s">
        <v>183</v>
      </c>
      <c r="BN2" s="96" t="s">
        <v>184</v>
      </c>
      <c r="BO2" s="96" t="s">
        <v>185</v>
      </c>
      <c r="BP2" s="96" t="s">
        <v>186</v>
      </c>
      <c r="BQ2" s="96" t="s">
        <v>187</v>
      </c>
      <c r="BR2" s="96" t="s">
        <v>189</v>
      </c>
      <c r="BS2" s="96" t="s">
        <v>666</v>
      </c>
      <c r="BT2" s="96" t="s">
        <v>191</v>
      </c>
      <c r="BU2" s="96" t="s">
        <v>192</v>
      </c>
      <c r="BV2" s="96" t="s">
        <v>668</v>
      </c>
      <c r="BW2" s="96" t="s">
        <v>194</v>
      </c>
      <c r="BX2" s="96" t="s">
        <v>669</v>
      </c>
      <c r="BY2" s="96" t="s">
        <v>197</v>
      </c>
      <c r="BZ2" s="96" t="s">
        <v>198</v>
      </c>
      <c r="CA2" s="96" t="s">
        <v>199</v>
      </c>
      <c r="CB2" s="96" t="s">
        <v>200</v>
      </c>
      <c r="CC2" s="96" t="s">
        <v>201</v>
      </c>
      <c r="CD2" s="96" t="s">
        <v>202</v>
      </c>
      <c r="CE2" s="96" t="s">
        <v>205</v>
      </c>
      <c r="CF2" s="96" t="s">
        <v>206</v>
      </c>
      <c r="CG2" s="96" t="s">
        <v>671</v>
      </c>
      <c r="CH2" s="96" t="s">
        <v>672</v>
      </c>
      <c r="CI2" s="96" t="s">
        <v>208</v>
      </c>
      <c r="CJ2" s="96" t="s">
        <v>209</v>
      </c>
      <c r="CK2" s="96" t="s">
        <v>675</v>
      </c>
      <c r="CL2" s="96" t="s">
        <v>210</v>
      </c>
      <c r="CM2" s="131" t="s">
        <v>211</v>
      </c>
      <c r="CN2" s="96" t="s">
        <v>212</v>
      </c>
      <c r="CO2" s="131" t="s">
        <v>213</v>
      </c>
      <c r="CP2" s="96" t="s">
        <v>214</v>
      </c>
      <c r="CQ2" s="96" t="s">
        <v>215</v>
      </c>
      <c r="CR2" s="96" t="s">
        <v>216</v>
      </c>
      <c r="CS2" s="96" t="s">
        <v>217</v>
      </c>
      <c r="CT2" s="96" t="s">
        <v>218</v>
      </c>
      <c r="CU2" s="96" t="s">
        <v>220</v>
      </c>
      <c r="CV2" s="96" t="s">
        <v>680</v>
      </c>
      <c r="CW2" s="96" t="s">
        <v>222</v>
      </c>
      <c r="CX2" s="96" t="s">
        <v>223</v>
      </c>
      <c r="CY2" s="96" t="s">
        <v>226</v>
      </c>
      <c r="CZ2" s="96" t="s">
        <v>227</v>
      </c>
      <c r="DA2" s="96" t="s">
        <v>228</v>
      </c>
      <c r="DB2" s="96" t="s">
        <v>229</v>
      </c>
      <c r="DC2" s="96" t="s">
        <v>230</v>
      </c>
      <c r="DD2" s="96" t="s">
        <v>231</v>
      </c>
      <c r="DE2" s="96" t="s">
        <v>682</v>
      </c>
      <c r="DF2" s="96" t="s">
        <v>683</v>
      </c>
      <c r="DG2" s="96" t="s">
        <v>234</v>
      </c>
      <c r="DH2" s="96" t="s">
        <v>685</v>
      </c>
      <c r="DI2" s="96" t="s">
        <v>235</v>
      </c>
      <c r="DJ2" s="96" t="s">
        <v>236</v>
      </c>
      <c r="DK2" s="96" t="s">
        <v>238</v>
      </c>
      <c r="DL2" s="96" t="s">
        <v>240</v>
      </c>
      <c r="DM2" s="96" t="s">
        <v>241</v>
      </c>
      <c r="DN2" s="96" t="s">
        <v>242</v>
      </c>
      <c r="DO2" s="96" t="s">
        <v>686</v>
      </c>
      <c r="DP2" s="96" t="s">
        <v>245</v>
      </c>
      <c r="DQ2" s="96" t="s">
        <v>246</v>
      </c>
      <c r="DR2" s="96" t="s">
        <v>687</v>
      </c>
      <c r="DS2" s="96" t="s">
        <v>247</v>
      </c>
      <c r="DT2" s="96" t="s">
        <v>251</v>
      </c>
      <c r="DU2" s="96" t="s">
        <v>252</v>
      </c>
      <c r="DV2" s="96" t="s">
        <v>253</v>
      </c>
      <c r="DW2" s="96" t="s">
        <v>254</v>
      </c>
      <c r="DX2" s="96" t="s">
        <v>255</v>
      </c>
      <c r="DY2" s="96" t="s">
        <v>256</v>
      </c>
      <c r="DZ2" s="96" t="s">
        <v>257</v>
      </c>
      <c r="EA2" s="96" t="s">
        <v>258</v>
      </c>
      <c r="EB2" s="96" t="s">
        <v>688</v>
      </c>
      <c r="EC2" s="96" t="s">
        <v>259</v>
      </c>
      <c r="ED2" s="96" t="s">
        <v>691</v>
      </c>
      <c r="EE2" s="96" t="s">
        <v>263</v>
      </c>
      <c r="EF2" s="96" t="s">
        <v>692</v>
      </c>
      <c r="EG2" s="96" t="s">
        <v>264</v>
      </c>
      <c r="EH2" s="96" t="s">
        <v>265</v>
      </c>
      <c r="EI2" s="96" t="s">
        <v>266</v>
      </c>
      <c r="EJ2" s="96" t="s">
        <v>693</v>
      </c>
      <c r="EK2" s="96" t="s">
        <v>268</v>
      </c>
      <c r="EL2" s="96" t="s">
        <v>269</v>
      </c>
      <c r="EM2" s="96" t="s">
        <v>696</v>
      </c>
      <c r="EN2" s="96" t="s">
        <v>270</v>
      </c>
      <c r="EO2" s="96" t="s">
        <v>271</v>
      </c>
      <c r="EP2" s="96" t="s">
        <v>273</v>
      </c>
      <c r="EQ2" s="96" t="s">
        <v>274</v>
      </c>
      <c r="ER2" s="96" t="s">
        <v>275</v>
      </c>
      <c r="ES2" s="96" t="s">
        <v>277</v>
      </c>
      <c r="ET2" s="96" t="s">
        <v>278</v>
      </c>
      <c r="EU2" s="96" t="s">
        <v>280</v>
      </c>
      <c r="EV2" s="96" t="s">
        <v>281</v>
      </c>
      <c r="EW2" s="96" t="s">
        <v>282</v>
      </c>
      <c r="EX2" s="96" t="s">
        <v>283</v>
      </c>
      <c r="EY2" s="96" t="s">
        <v>284</v>
      </c>
      <c r="EZ2" s="96" t="s">
        <v>286</v>
      </c>
      <c r="FA2" s="96" t="s">
        <v>703</v>
      </c>
      <c r="FB2" s="96" t="s">
        <v>288</v>
      </c>
      <c r="FC2" s="96" t="s">
        <v>289</v>
      </c>
      <c r="FD2" s="96" t="s">
        <v>704</v>
      </c>
      <c r="FE2" s="96" t="s">
        <v>291</v>
      </c>
      <c r="FF2" s="96" t="s">
        <v>706</v>
      </c>
      <c r="FG2" s="96" t="s">
        <v>293</v>
      </c>
      <c r="FH2" s="96" t="s">
        <v>294</v>
      </c>
      <c r="FI2" s="96" t="s">
        <v>708</v>
      </c>
      <c r="FJ2" s="96" t="s">
        <v>299</v>
      </c>
      <c r="FK2" s="96" t="s">
        <v>709</v>
      </c>
      <c r="FL2" t="s">
        <v>710</v>
      </c>
      <c r="FM2" t="s">
        <v>712</v>
      </c>
      <c r="FN2" t="s">
        <v>713</v>
      </c>
      <c r="FO2" t="s">
        <v>300</v>
      </c>
      <c r="FP2" t="s">
        <v>301</v>
      </c>
      <c r="FQ2" t="s">
        <v>302</v>
      </c>
      <c r="FR2" t="s">
        <v>303</v>
      </c>
      <c r="FS2" t="s">
        <v>304</v>
      </c>
      <c r="FT2" t="s">
        <v>305</v>
      </c>
      <c r="FU2" t="s">
        <v>718</v>
      </c>
      <c r="FV2" t="s">
        <v>307</v>
      </c>
      <c r="FW2" t="s">
        <v>308</v>
      </c>
      <c r="FX2" t="s">
        <v>309</v>
      </c>
      <c r="FY2" t="s">
        <v>724</v>
      </c>
      <c r="FZ2" t="s">
        <v>311</v>
      </c>
      <c r="GA2" t="s">
        <v>312</v>
      </c>
      <c r="GB2" t="s">
        <v>313</v>
      </c>
      <c r="GC2" t="s">
        <v>314</v>
      </c>
      <c r="GD2" t="s">
        <v>315</v>
      </c>
      <c r="GE2" t="s">
        <v>316</v>
      </c>
      <c r="GF2" t="s">
        <v>317</v>
      </c>
      <c r="GG2" t="s">
        <v>726</v>
      </c>
      <c r="GH2" t="s">
        <v>319</v>
      </c>
      <c r="GI2" t="s">
        <v>320</v>
      </c>
      <c r="GJ2" t="s">
        <v>321</v>
      </c>
      <c r="GK2" t="s">
        <v>322</v>
      </c>
      <c r="GL2" t="s">
        <v>324</v>
      </c>
    </row>
    <row r="3" spans="1:194" ht="39.6" x14ac:dyDescent="0.25">
      <c r="A3" s="13"/>
      <c r="B3" s="13"/>
      <c r="C3" s="98"/>
      <c r="D3" s="13"/>
      <c r="E3" s="13"/>
      <c r="K3" t="s">
        <v>66</v>
      </c>
      <c r="L3" s="3" t="s">
        <v>1095</v>
      </c>
      <c r="M3" s="17">
        <v>0</v>
      </c>
      <c r="N3" s="17">
        <v>19</v>
      </c>
      <c r="O3" s="111">
        <f>M3/100*20</f>
        <v>0</v>
      </c>
      <c r="P3" s="111">
        <f>M3/100*80</f>
        <v>0</v>
      </c>
      <c r="Q3" s="17">
        <f>N3</f>
        <v>19</v>
      </c>
      <c r="U3" s="96" t="s">
        <v>655</v>
      </c>
      <c r="V3" s="125"/>
      <c r="W3" s="125"/>
      <c r="X3" s="96" t="s">
        <v>656</v>
      </c>
      <c r="Y3" s="125"/>
      <c r="Z3" s="125"/>
      <c r="AA3" s="125"/>
      <c r="AB3" s="125"/>
      <c r="AC3" s="125"/>
      <c r="AD3" s="125"/>
      <c r="AE3" s="125"/>
      <c r="AF3" s="125"/>
      <c r="AG3" s="125"/>
      <c r="AH3" s="96" t="s">
        <v>148</v>
      </c>
      <c r="AI3" s="125"/>
      <c r="AJ3" s="125"/>
      <c r="AK3" s="125"/>
      <c r="AL3" s="125"/>
      <c r="AM3" s="96" t="s">
        <v>1156</v>
      </c>
      <c r="AN3" s="125"/>
      <c r="AO3" s="125"/>
      <c r="AP3" s="125"/>
      <c r="AQ3" s="125"/>
      <c r="AR3" s="125"/>
      <c r="AS3" s="125"/>
      <c r="AT3" s="125"/>
      <c r="AU3" s="125"/>
      <c r="AV3" s="125"/>
      <c r="AW3" s="125"/>
      <c r="AX3" s="125"/>
      <c r="AY3" s="125"/>
      <c r="AZ3" s="125"/>
      <c r="BA3" s="125"/>
      <c r="BB3" s="96" t="s">
        <v>659</v>
      </c>
      <c r="BC3" s="125"/>
      <c r="BD3" s="96" t="s">
        <v>170</v>
      </c>
      <c r="BE3" s="125"/>
      <c r="BF3" s="125"/>
      <c r="BG3" s="125"/>
      <c r="BH3" s="125"/>
      <c r="BI3" s="125"/>
      <c r="BJ3" s="96" t="s">
        <v>661</v>
      </c>
      <c r="BK3" s="96" t="s">
        <v>178</v>
      </c>
      <c r="BL3" s="96" t="s">
        <v>664</v>
      </c>
      <c r="BM3" s="125"/>
      <c r="BN3" s="125"/>
      <c r="BO3" t="s">
        <v>321</v>
      </c>
      <c r="BP3" s="125"/>
      <c r="BQ3" s="96" t="s">
        <v>188</v>
      </c>
      <c r="BR3" s="96" t="s">
        <v>665</v>
      </c>
      <c r="BS3" s="96" t="s">
        <v>190</v>
      </c>
      <c r="BT3" s="125"/>
      <c r="BU3" s="125"/>
      <c r="BV3" s="96" t="s">
        <v>193</v>
      </c>
      <c r="BW3" s="125"/>
      <c r="BX3" s="96" t="s">
        <v>195</v>
      </c>
      <c r="BY3" s="96" t="s">
        <v>249</v>
      </c>
      <c r="BZ3" s="125"/>
      <c r="CA3" s="125"/>
      <c r="CB3" s="125"/>
      <c r="CC3" s="125"/>
      <c r="CD3" s="96" t="s">
        <v>203</v>
      </c>
      <c r="CE3" s="125"/>
      <c r="CF3" s="96" t="s">
        <v>670</v>
      </c>
      <c r="CG3" s="96" t="s">
        <v>207</v>
      </c>
      <c r="CH3" s="96" t="s">
        <v>285</v>
      </c>
      <c r="CI3" s="96" t="s">
        <v>233</v>
      </c>
      <c r="CJ3" s="96" t="s">
        <v>673</v>
      </c>
      <c r="CK3" s="125"/>
      <c r="CL3" s="125"/>
      <c r="CM3" s="131" t="s">
        <v>213</v>
      </c>
      <c r="CN3" s="96" t="s">
        <v>676</v>
      </c>
      <c r="CO3" s="131"/>
      <c r="CP3" s="96" t="s">
        <v>677</v>
      </c>
      <c r="CQ3" s="96" t="s">
        <v>678</v>
      </c>
      <c r="CR3" s="125"/>
      <c r="CS3" s="125"/>
      <c r="CT3" s="125"/>
      <c r="CX3" s="96" t="s">
        <v>224</v>
      </c>
      <c r="CY3" s="96" t="s">
        <v>681</v>
      </c>
      <c r="CZ3" s="125"/>
      <c r="DA3" s="125"/>
      <c r="DB3" s="125"/>
      <c r="DC3" s="125"/>
      <c r="DD3" t="s">
        <v>323</v>
      </c>
      <c r="DE3" s="125"/>
      <c r="DF3" s="96" t="s">
        <v>684</v>
      </c>
      <c r="DG3" s="125"/>
      <c r="DH3" s="125"/>
      <c r="DI3" s="96" t="s">
        <v>276</v>
      </c>
      <c r="DJ3" s="96" t="s">
        <v>237</v>
      </c>
      <c r="DK3" s="96" t="s">
        <v>239</v>
      </c>
      <c r="DL3" s="125"/>
      <c r="DM3" s="125"/>
      <c r="DN3" s="125"/>
      <c r="DO3" s="125"/>
      <c r="DP3" s="125"/>
      <c r="DQ3" s="125"/>
      <c r="DR3" s="125"/>
      <c r="DS3" s="96" t="s">
        <v>248</v>
      </c>
      <c r="DT3" s="125"/>
      <c r="DU3" s="125"/>
      <c r="DV3" s="125"/>
      <c r="DW3" s="125"/>
      <c r="DX3" s="125"/>
      <c r="DY3" s="125"/>
      <c r="DZ3" s="125"/>
      <c r="EA3" s="125"/>
      <c r="EB3" s="96" t="s">
        <v>689</v>
      </c>
      <c r="EC3" s="96" t="s">
        <v>260</v>
      </c>
      <c r="ED3" s="125"/>
      <c r="EE3" s="125"/>
      <c r="EF3" s="125"/>
      <c r="EG3" s="125"/>
      <c r="EH3" s="125"/>
      <c r="EI3" s="125"/>
      <c r="EJ3" s="96" t="s">
        <v>694</v>
      </c>
      <c r="EL3" s="96" t="s">
        <v>695</v>
      </c>
      <c r="EM3" s="96" t="s">
        <v>697</v>
      </c>
      <c r="EN3" s="96" t="s">
        <v>699</v>
      </c>
      <c r="EO3" s="96" t="s">
        <v>272</v>
      </c>
      <c r="EP3" s="125"/>
      <c r="EQ3" s="125"/>
      <c r="ER3" s="125"/>
      <c r="ES3" s="125"/>
      <c r="ET3" s="96" t="s">
        <v>279</v>
      </c>
      <c r="FA3" s="96" t="s">
        <v>287</v>
      </c>
      <c r="FB3" s="125"/>
      <c r="FC3" s="125"/>
      <c r="FD3" s="96" t="s">
        <v>290</v>
      </c>
      <c r="FE3" s="96" t="s">
        <v>292</v>
      </c>
      <c r="FF3" s="96" t="s">
        <v>707</v>
      </c>
      <c r="FH3" s="96" t="s">
        <v>295</v>
      </c>
      <c r="FI3" s="96" t="s">
        <v>298</v>
      </c>
      <c r="FL3" t="s">
        <v>711</v>
      </c>
      <c r="FO3" t="s">
        <v>714</v>
      </c>
      <c r="FS3" t="s">
        <v>716</v>
      </c>
      <c r="FU3" t="s">
        <v>719</v>
      </c>
      <c r="FW3" t="s">
        <v>720</v>
      </c>
      <c r="FX3" t="s">
        <v>723</v>
      </c>
      <c r="FY3" t="s">
        <v>725</v>
      </c>
      <c r="GH3" t="s">
        <v>318</v>
      </c>
      <c r="GL3" t="s">
        <v>727</v>
      </c>
    </row>
    <row r="4" spans="1:194" ht="39.6" x14ac:dyDescent="0.25">
      <c r="A4" s="13"/>
      <c r="B4" s="13"/>
      <c r="C4" s="98"/>
      <c r="D4" s="13"/>
      <c r="E4" s="13"/>
      <c r="K4" t="s">
        <v>66</v>
      </c>
      <c r="L4" s="3" t="s">
        <v>1096</v>
      </c>
      <c r="M4" s="17">
        <v>0</v>
      </c>
      <c r="N4" s="17">
        <v>19</v>
      </c>
      <c r="O4" s="111">
        <f>M4/100*20</f>
        <v>0</v>
      </c>
      <c r="P4" s="111">
        <f>M4/100*80</f>
        <v>0</v>
      </c>
      <c r="Q4" s="17">
        <f>N4</f>
        <v>19</v>
      </c>
      <c r="U4" s="96"/>
      <c r="V4" s="125"/>
      <c r="W4" s="125"/>
      <c r="X4" s="96" t="s">
        <v>196</v>
      </c>
      <c r="Y4" s="125"/>
      <c r="Z4" s="125"/>
      <c r="AA4" s="125"/>
      <c r="AB4" s="125"/>
      <c r="AC4" s="125"/>
      <c r="AD4" s="125"/>
      <c r="AE4" s="125"/>
      <c r="AF4" s="125"/>
      <c r="AG4" s="125"/>
      <c r="AH4" s="96" t="s">
        <v>149</v>
      </c>
      <c r="AI4" s="125"/>
      <c r="AJ4" s="125"/>
      <c r="AK4" s="125"/>
      <c r="AL4" s="125"/>
      <c r="AM4" s="125"/>
      <c r="AN4" s="125"/>
      <c r="AO4" s="125"/>
      <c r="AP4" s="125"/>
      <c r="AQ4" s="125"/>
      <c r="AR4" s="125"/>
      <c r="AS4" s="125"/>
      <c r="AT4" s="125"/>
      <c r="AU4" s="125"/>
      <c r="AV4" s="125"/>
      <c r="AW4" s="125"/>
      <c r="AX4" s="125"/>
      <c r="AY4" s="125"/>
      <c r="AZ4" s="125"/>
      <c r="BB4" s="96" t="s">
        <v>219</v>
      </c>
      <c r="BC4" s="125"/>
      <c r="BD4" s="96" t="s">
        <v>261</v>
      </c>
      <c r="BE4" s="125"/>
      <c r="BF4" s="125"/>
      <c r="BG4" s="125"/>
      <c r="BH4" s="125"/>
      <c r="BJ4" s="96" t="s">
        <v>662</v>
      </c>
      <c r="BK4" s="96" t="s">
        <v>179</v>
      </c>
      <c r="BL4" s="125"/>
      <c r="BM4" s="125"/>
      <c r="BN4" s="125"/>
      <c r="BO4" s="125"/>
      <c r="BP4" s="96"/>
      <c r="BQ4" s="96"/>
      <c r="BS4" s="96" t="s">
        <v>667</v>
      </c>
      <c r="BT4" s="125"/>
      <c r="BU4" s="125"/>
      <c r="BV4" s="125"/>
      <c r="BY4" t="s">
        <v>250</v>
      </c>
      <c r="BZ4" s="125"/>
      <c r="CA4" s="125"/>
      <c r="CB4" s="125"/>
      <c r="CD4" s="96" t="s">
        <v>204</v>
      </c>
      <c r="CI4" s="96" t="s">
        <v>296</v>
      </c>
      <c r="CJ4" s="96" t="s">
        <v>674</v>
      </c>
      <c r="CK4" s="125"/>
      <c r="CL4" s="125"/>
      <c r="CM4" s="125"/>
      <c r="CN4" s="96"/>
      <c r="CO4" s="96"/>
      <c r="CP4" s="96"/>
      <c r="CQ4" s="125"/>
      <c r="CR4" s="125"/>
      <c r="CS4" s="125"/>
      <c r="CX4" s="96" t="s">
        <v>225</v>
      </c>
      <c r="CY4" s="125"/>
      <c r="CZ4" s="125"/>
      <c r="DA4" s="125"/>
      <c r="DB4" s="125"/>
      <c r="DC4" s="125"/>
      <c r="DD4" s="125"/>
      <c r="DE4" s="96"/>
      <c r="DF4" s="125"/>
      <c r="DG4" s="125"/>
      <c r="DI4" s="96" t="s">
        <v>267</v>
      </c>
      <c r="DJ4" s="96"/>
      <c r="DK4" s="125"/>
      <c r="DL4" s="125"/>
      <c r="DM4" s="125"/>
      <c r="DN4" s="125"/>
      <c r="DO4" s="125"/>
      <c r="DP4" s="125"/>
      <c r="DQ4" s="125"/>
      <c r="DR4" s="96"/>
      <c r="DS4" s="125"/>
      <c r="DT4" s="125"/>
      <c r="DU4" s="125"/>
      <c r="DV4" s="125"/>
      <c r="DW4" s="125"/>
      <c r="DX4" s="125"/>
      <c r="DY4" s="125"/>
      <c r="DZ4" s="125"/>
      <c r="EA4" s="96"/>
      <c r="EB4" s="125"/>
      <c r="EC4" s="125"/>
      <c r="ED4" s="125"/>
      <c r="EE4" s="125"/>
      <c r="EF4" s="125"/>
      <c r="EG4" s="125"/>
      <c r="EH4" s="125"/>
      <c r="EM4" s="96" t="s">
        <v>698</v>
      </c>
      <c r="EN4" s="96" t="s">
        <v>700</v>
      </c>
      <c r="EO4" s="96" t="s">
        <v>702</v>
      </c>
      <c r="EP4" s="125"/>
      <c r="EQ4" s="125"/>
      <c r="ER4" s="125"/>
      <c r="ES4" s="96"/>
      <c r="ET4" s="125"/>
      <c r="EU4" s="125"/>
      <c r="EV4" s="125"/>
      <c r="EW4" s="125"/>
      <c r="EX4" s="125"/>
      <c r="EY4" s="125"/>
      <c r="EZ4" s="96"/>
      <c r="FA4" s="125"/>
      <c r="FB4" s="125"/>
      <c r="FD4" s="96" t="s">
        <v>705</v>
      </c>
      <c r="FO4" t="s">
        <v>715</v>
      </c>
      <c r="FS4" t="s">
        <v>717</v>
      </c>
      <c r="FW4" t="s">
        <v>721</v>
      </c>
      <c r="GL4" t="s">
        <v>325</v>
      </c>
    </row>
    <row r="5" spans="1:194" ht="26.4" x14ac:dyDescent="0.25">
      <c r="A5">
        <v>2</v>
      </c>
      <c r="B5" s="96" t="s">
        <v>654</v>
      </c>
      <c r="C5" s="30">
        <v>631013</v>
      </c>
      <c r="D5" t="s">
        <v>326</v>
      </c>
      <c r="E5" t="s">
        <v>343</v>
      </c>
      <c r="F5" s="17" t="s">
        <v>490</v>
      </c>
      <c r="G5" t="s">
        <v>743</v>
      </c>
      <c r="I5">
        <v>2</v>
      </c>
      <c r="J5" t="s">
        <v>65</v>
      </c>
      <c r="K5" t="s">
        <v>65</v>
      </c>
      <c r="L5" s="3" t="s">
        <v>1117</v>
      </c>
      <c r="M5" s="17">
        <v>0</v>
      </c>
      <c r="N5" s="17">
        <v>37</v>
      </c>
      <c r="O5" s="111">
        <f t="shared" ref="O5:O14" si="0">M5/100*20</f>
        <v>0</v>
      </c>
      <c r="P5" s="111">
        <f t="shared" ref="P5:P14" si="1">M5/100*80</f>
        <v>0</v>
      </c>
      <c r="Q5" s="17">
        <f>N5</f>
        <v>37</v>
      </c>
      <c r="AH5" s="96" t="s">
        <v>150</v>
      </c>
      <c r="BB5" s="96" t="s">
        <v>679</v>
      </c>
      <c r="BD5" s="96" t="s">
        <v>262</v>
      </c>
      <c r="BK5" s="96" t="s">
        <v>180</v>
      </c>
      <c r="BV5" s="125" t="s">
        <v>1167</v>
      </c>
      <c r="CI5" s="96" t="s">
        <v>297</v>
      </c>
      <c r="EN5" s="96" t="s">
        <v>701</v>
      </c>
      <c r="FW5" t="s">
        <v>722</v>
      </c>
    </row>
    <row r="6" spans="1:194" ht="26.4" x14ac:dyDescent="0.25">
      <c r="A6">
        <v>3</v>
      </c>
      <c r="B6" s="96" t="s">
        <v>655</v>
      </c>
      <c r="C6" s="30">
        <v>631015</v>
      </c>
      <c r="D6" t="s">
        <v>326</v>
      </c>
      <c r="E6" t="s">
        <v>343</v>
      </c>
      <c r="F6" t="s">
        <v>490</v>
      </c>
      <c r="G6" t="s">
        <v>743</v>
      </c>
      <c r="I6">
        <v>3</v>
      </c>
      <c r="J6" t="s">
        <v>67</v>
      </c>
      <c r="K6" t="s">
        <v>65</v>
      </c>
      <c r="L6" s="3" t="s">
        <v>1118</v>
      </c>
      <c r="M6" s="17">
        <v>0</v>
      </c>
      <c r="N6" s="17">
        <v>19</v>
      </c>
      <c r="O6" s="111">
        <f t="shared" si="0"/>
        <v>0</v>
      </c>
      <c r="P6" s="111">
        <f t="shared" si="1"/>
        <v>0</v>
      </c>
      <c r="Q6" s="17">
        <f>N6</f>
        <v>19</v>
      </c>
      <c r="AH6" s="125" t="s">
        <v>1171</v>
      </c>
      <c r="BD6" s="96" t="s">
        <v>690</v>
      </c>
      <c r="BK6" s="96" t="s">
        <v>181</v>
      </c>
    </row>
    <row r="7" spans="1:194" x14ac:dyDescent="0.25">
      <c r="A7">
        <v>4</v>
      </c>
      <c r="B7" s="96" t="s">
        <v>135</v>
      </c>
      <c r="C7" s="30">
        <v>631075</v>
      </c>
      <c r="D7" t="s">
        <v>327</v>
      </c>
      <c r="E7" t="s">
        <v>344</v>
      </c>
      <c r="F7" t="s">
        <v>491</v>
      </c>
      <c r="G7" t="s">
        <v>744</v>
      </c>
      <c r="I7">
        <v>4</v>
      </c>
      <c r="J7" t="s">
        <v>68</v>
      </c>
      <c r="K7" t="s">
        <v>65</v>
      </c>
      <c r="L7" s="3" t="s">
        <v>1119</v>
      </c>
      <c r="M7" s="17">
        <v>247</v>
      </c>
      <c r="N7" s="17">
        <v>297</v>
      </c>
      <c r="O7" s="111">
        <f t="shared" si="0"/>
        <v>49.400000000000006</v>
      </c>
      <c r="P7" s="111">
        <f t="shared" si="1"/>
        <v>197.60000000000002</v>
      </c>
      <c r="Q7" s="17">
        <f>M7+N7</f>
        <v>544</v>
      </c>
      <c r="AH7" s="125" t="s">
        <v>1163</v>
      </c>
    </row>
    <row r="8" spans="1:194" x14ac:dyDescent="0.25">
      <c r="A8">
        <v>5</v>
      </c>
      <c r="B8" s="96" t="s">
        <v>136</v>
      </c>
      <c r="C8" s="30">
        <v>631159</v>
      </c>
      <c r="D8" t="s">
        <v>328</v>
      </c>
      <c r="E8" t="s">
        <v>346</v>
      </c>
      <c r="F8" t="s">
        <v>493</v>
      </c>
      <c r="G8" t="s">
        <v>745</v>
      </c>
      <c r="I8">
        <v>5</v>
      </c>
      <c r="J8" t="s">
        <v>69</v>
      </c>
      <c r="K8" t="s">
        <v>65</v>
      </c>
      <c r="L8" s="3" t="s">
        <v>1120</v>
      </c>
      <c r="M8" s="17">
        <v>0</v>
      </c>
      <c r="N8" s="17">
        <v>56</v>
      </c>
      <c r="O8" s="111">
        <f t="shared" si="0"/>
        <v>0</v>
      </c>
      <c r="P8" s="111">
        <f t="shared" si="1"/>
        <v>0</v>
      </c>
      <c r="Q8" s="17">
        <f t="shared" ref="Q8:Q11" si="2">M8+N8</f>
        <v>56</v>
      </c>
      <c r="AH8" s="125" t="s">
        <v>1164</v>
      </c>
      <c r="BC8" s="96"/>
      <c r="DE8" s="96"/>
    </row>
    <row r="9" spans="1:194" x14ac:dyDescent="0.25">
      <c r="A9">
        <v>6</v>
      </c>
      <c r="B9" s="96" t="s">
        <v>137</v>
      </c>
      <c r="C9" s="30">
        <v>631160</v>
      </c>
      <c r="D9" t="s">
        <v>328</v>
      </c>
      <c r="E9" t="s">
        <v>1151</v>
      </c>
      <c r="F9" t="s">
        <v>1152</v>
      </c>
      <c r="G9" t="s">
        <v>746</v>
      </c>
      <c r="I9">
        <v>6</v>
      </c>
      <c r="L9" s="3"/>
      <c r="M9" s="17">
        <v>0</v>
      </c>
      <c r="N9" s="17">
        <v>0</v>
      </c>
      <c r="O9" s="111">
        <f>M9/100*20</f>
        <v>0</v>
      </c>
      <c r="P9" s="111">
        <f>M9/100*80</f>
        <v>0</v>
      </c>
      <c r="Q9" s="17">
        <f t="shared" si="2"/>
        <v>0</v>
      </c>
      <c r="BC9" s="96"/>
      <c r="DE9" s="96"/>
    </row>
    <row r="10" spans="1:194" x14ac:dyDescent="0.25">
      <c r="A10">
        <v>7</v>
      </c>
      <c r="B10" s="96" t="s">
        <v>656</v>
      </c>
      <c r="C10" s="30">
        <v>631161</v>
      </c>
      <c r="D10" t="s">
        <v>328</v>
      </c>
      <c r="E10" t="s">
        <v>1151</v>
      </c>
      <c r="F10" s="13" t="s">
        <v>1152</v>
      </c>
      <c r="G10" t="s">
        <v>747</v>
      </c>
      <c r="I10">
        <v>7</v>
      </c>
      <c r="L10" s="3"/>
      <c r="M10" s="17">
        <v>0</v>
      </c>
      <c r="N10" s="17">
        <v>0</v>
      </c>
      <c r="O10" s="111">
        <f>M10/100*20</f>
        <v>0</v>
      </c>
      <c r="P10" s="111">
        <f>M10/100*80</f>
        <v>0</v>
      </c>
      <c r="Q10" s="17">
        <f t="shared" si="2"/>
        <v>0</v>
      </c>
      <c r="CO10" s="17"/>
    </row>
    <row r="11" spans="1:194" x14ac:dyDescent="0.25">
      <c r="A11">
        <v>8</v>
      </c>
      <c r="B11" s="96" t="s">
        <v>138</v>
      </c>
      <c r="C11" s="30">
        <v>631035</v>
      </c>
      <c r="D11" t="s">
        <v>329</v>
      </c>
      <c r="E11" t="s">
        <v>347</v>
      </c>
      <c r="F11" t="s">
        <v>495</v>
      </c>
      <c r="G11" t="s">
        <v>748</v>
      </c>
      <c r="I11">
        <v>8</v>
      </c>
      <c r="L11" s="3"/>
      <c r="M11" s="17">
        <v>0</v>
      </c>
      <c r="N11" s="17">
        <v>0</v>
      </c>
      <c r="O11" s="111">
        <f>M11/100*20</f>
        <v>0</v>
      </c>
      <c r="P11" s="111">
        <f>M11/100*80</f>
        <v>0</v>
      </c>
      <c r="Q11" s="17">
        <f t="shared" si="2"/>
        <v>0</v>
      </c>
    </row>
    <row r="12" spans="1:194" x14ac:dyDescent="0.25">
      <c r="A12">
        <v>9</v>
      </c>
      <c r="B12" s="96" t="s">
        <v>139</v>
      </c>
      <c r="C12" s="30">
        <v>631009</v>
      </c>
      <c r="D12" t="s">
        <v>326</v>
      </c>
      <c r="E12" t="s">
        <v>350</v>
      </c>
      <c r="F12" t="s">
        <v>499</v>
      </c>
      <c r="G12" t="s">
        <v>749</v>
      </c>
      <c r="I12">
        <v>9</v>
      </c>
      <c r="K12" t="s">
        <v>67</v>
      </c>
      <c r="L12" s="3" t="s">
        <v>1107</v>
      </c>
      <c r="M12" s="17">
        <v>127</v>
      </c>
      <c r="N12" s="17">
        <v>107</v>
      </c>
      <c r="O12" s="111">
        <f t="shared" si="0"/>
        <v>25.4</v>
      </c>
      <c r="P12" s="111">
        <f t="shared" si="1"/>
        <v>101.6</v>
      </c>
      <c r="Q12" s="17">
        <f>M12+N12</f>
        <v>234</v>
      </c>
    </row>
    <row r="13" spans="1:194" x14ac:dyDescent="0.25">
      <c r="A13">
        <v>10</v>
      </c>
      <c r="B13" s="96" t="s">
        <v>140</v>
      </c>
      <c r="C13" s="30">
        <v>631003</v>
      </c>
      <c r="D13" t="s">
        <v>326</v>
      </c>
      <c r="E13" t="s">
        <v>140</v>
      </c>
      <c r="F13" t="s">
        <v>496</v>
      </c>
      <c r="G13" t="s">
        <v>750</v>
      </c>
      <c r="I13">
        <v>10</v>
      </c>
      <c r="K13" t="s">
        <v>67</v>
      </c>
      <c r="L13" s="3" t="s">
        <v>1121</v>
      </c>
      <c r="M13" s="17">
        <v>145</v>
      </c>
      <c r="N13" s="17">
        <v>464</v>
      </c>
      <c r="O13" s="111">
        <f t="shared" si="0"/>
        <v>29</v>
      </c>
      <c r="P13" s="111">
        <f t="shared" si="1"/>
        <v>116</v>
      </c>
      <c r="Q13" s="17">
        <f t="shared" ref="Q13:Q41" si="3">M13+N13</f>
        <v>609</v>
      </c>
    </row>
    <row r="14" spans="1:194" x14ac:dyDescent="0.25">
      <c r="A14">
        <v>11</v>
      </c>
      <c r="B14" s="96" t="s">
        <v>141</v>
      </c>
      <c r="C14" s="30">
        <v>631036</v>
      </c>
      <c r="D14" t="s">
        <v>329</v>
      </c>
      <c r="E14" t="s">
        <v>352</v>
      </c>
      <c r="F14" t="s">
        <v>501</v>
      </c>
      <c r="G14" t="s">
        <v>751</v>
      </c>
      <c r="I14">
        <v>11</v>
      </c>
      <c r="K14" t="s">
        <v>67</v>
      </c>
      <c r="L14" s="3" t="s">
        <v>1122</v>
      </c>
      <c r="M14">
        <v>145</v>
      </c>
      <c r="N14">
        <v>253</v>
      </c>
      <c r="O14" s="111">
        <f t="shared" si="0"/>
        <v>29</v>
      </c>
      <c r="P14" s="111">
        <f t="shared" si="1"/>
        <v>116</v>
      </c>
      <c r="Q14" s="17">
        <f t="shared" si="3"/>
        <v>398</v>
      </c>
    </row>
    <row r="15" spans="1:194" x14ac:dyDescent="0.25">
      <c r="A15">
        <v>12</v>
      </c>
      <c r="B15" s="96" t="s">
        <v>142</v>
      </c>
      <c r="C15" s="30">
        <v>631038</v>
      </c>
      <c r="D15" t="s">
        <v>329</v>
      </c>
      <c r="E15" t="s">
        <v>353</v>
      </c>
      <c r="F15" t="s">
        <v>502</v>
      </c>
      <c r="G15" t="s">
        <v>752</v>
      </c>
      <c r="I15">
        <v>12</v>
      </c>
      <c r="K15" t="s">
        <v>67</v>
      </c>
      <c r="L15" s="3" t="s">
        <v>1123</v>
      </c>
      <c r="M15" s="17">
        <v>162</v>
      </c>
      <c r="N15" s="17">
        <f>N12+N19</f>
        <v>107</v>
      </c>
      <c r="O15" s="111">
        <f t="shared" ref="O15:O25" si="4">M15/100*20</f>
        <v>32.400000000000006</v>
      </c>
      <c r="P15" s="111">
        <f t="shared" ref="P15:P25" si="5">M15/100*80</f>
        <v>129.60000000000002</v>
      </c>
      <c r="Q15" s="17">
        <f t="shared" si="3"/>
        <v>269</v>
      </c>
    </row>
    <row r="16" spans="1:194" x14ac:dyDescent="0.25">
      <c r="A16">
        <v>13</v>
      </c>
      <c r="B16" s="96" t="s">
        <v>143</v>
      </c>
      <c r="C16" s="30">
        <v>631039</v>
      </c>
      <c r="D16" t="s">
        <v>329</v>
      </c>
      <c r="E16" t="s">
        <v>355</v>
      </c>
      <c r="F16" t="s">
        <v>504</v>
      </c>
      <c r="G16" t="s">
        <v>753</v>
      </c>
      <c r="I16">
        <v>13</v>
      </c>
      <c r="K16" t="s">
        <v>67</v>
      </c>
      <c r="L16" s="3" t="s">
        <v>1124</v>
      </c>
      <c r="M16" s="17">
        <v>18</v>
      </c>
      <c r="N16" s="17">
        <v>357</v>
      </c>
      <c r="O16" s="111">
        <f t="shared" si="4"/>
        <v>3.5999999999999996</v>
      </c>
      <c r="P16" s="111">
        <f t="shared" si="5"/>
        <v>14.399999999999999</v>
      </c>
      <c r="Q16" s="17">
        <f t="shared" si="3"/>
        <v>375</v>
      </c>
    </row>
    <row r="17" spans="1:24" x14ac:dyDescent="0.25">
      <c r="A17">
        <v>14</v>
      </c>
      <c r="B17" s="96" t="s">
        <v>144</v>
      </c>
      <c r="C17" s="30">
        <v>631040</v>
      </c>
      <c r="D17" t="s">
        <v>329</v>
      </c>
      <c r="E17" t="s">
        <v>356</v>
      </c>
      <c r="F17" t="s">
        <v>505</v>
      </c>
      <c r="G17" t="s">
        <v>754</v>
      </c>
      <c r="I17">
        <v>14</v>
      </c>
      <c r="K17" t="s">
        <v>67</v>
      </c>
      <c r="L17" s="3" t="s">
        <v>1125</v>
      </c>
      <c r="M17" s="17">
        <v>18</v>
      </c>
      <c r="N17" s="17">
        <v>146</v>
      </c>
      <c r="O17" s="111">
        <f t="shared" si="4"/>
        <v>3.5999999999999996</v>
      </c>
      <c r="P17" s="111">
        <f t="shared" si="5"/>
        <v>14.399999999999999</v>
      </c>
      <c r="Q17" s="17">
        <f t="shared" si="3"/>
        <v>164</v>
      </c>
    </row>
    <row r="18" spans="1:24" x14ac:dyDescent="0.25">
      <c r="A18">
        <v>15</v>
      </c>
      <c r="B18" s="96" t="s">
        <v>145</v>
      </c>
      <c r="C18" s="30">
        <v>631017</v>
      </c>
      <c r="D18" t="s">
        <v>331</v>
      </c>
      <c r="E18" t="s">
        <v>357</v>
      </c>
      <c r="F18" t="s">
        <v>506</v>
      </c>
      <c r="G18" t="s">
        <v>755</v>
      </c>
      <c r="I18">
        <v>15</v>
      </c>
      <c r="K18" t="s">
        <v>67</v>
      </c>
      <c r="L18" s="3" t="s">
        <v>1126</v>
      </c>
      <c r="M18" s="17">
        <v>35</v>
      </c>
      <c r="N18" s="17">
        <v>0</v>
      </c>
      <c r="O18" s="111">
        <f t="shared" si="4"/>
        <v>7</v>
      </c>
      <c r="P18" s="111">
        <f t="shared" si="5"/>
        <v>28</v>
      </c>
      <c r="Q18" s="17">
        <f t="shared" si="3"/>
        <v>35</v>
      </c>
    </row>
    <row r="19" spans="1:24" x14ac:dyDescent="0.25">
      <c r="A19">
        <v>16</v>
      </c>
      <c r="B19" s="96" t="s">
        <v>146</v>
      </c>
      <c r="C19" s="30">
        <v>631018</v>
      </c>
      <c r="D19" t="s">
        <v>332</v>
      </c>
      <c r="E19" t="s">
        <v>358</v>
      </c>
      <c r="F19" t="s">
        <v>507</v>
      </c>
      <c r="G19" t="s">
        <v>756</v>
      </c>
      <c r="I19">
        <v>16</v>
      </c>
      <c r="K19" t="s">
        <v>67</v>
      </c>
      <c r="L19" s="3" t="s">
        <v>1127</v>
      </c>
      <c r="M19" s="21">
        <v>35</v>
      </c>
      <c r="N19" s="21">
        <v>0</v>
      </c>
      <c r="O19" s="111">
        <f t="shared" si="4"/>
        <v>7</v>
      </c>
      <c r="P19" s="111">
        <f t="shared" si="5"/>
        <v>28</v>
      </c>
      <c r="Q19" s="17">
        <f t="shared" si="3"/>
        <v>35</v>
      </c>
    </row>
    <row r="20" spans="1:24" x14ac:dyDescent="0.25">
      <c r="A20">
        <v>17</v>
      </c>
      <c r="B20" s="96" t="s">
        <v>147</v>
      </c>
      <c r="C20" s="30">
        <v>631158</v>
      </c>
      <c r="D20" t="s">
        <v>328</v>
      </c>
      <c r="E20" s="21" t="s">
        <v>1166</v>
      </c>
      <c r="F20" t="s">
        <v>494</v>
      </c>
      <c r="G20" t="s">
        <v>757</v>
      </c>
      <c r="I20">
        <v>17</v>
      </c>
      <c r="K20" t="s">
        <v>67</v>
      </c>
      <c r="L20" s="3" t="s">
        <v>1128</v>
      </c>
      <c r="M20" s="17">
        <v>52</v>
      </c>
      <c r="N20" s="17">
        <v>357</v>
      </c>
      <c r="O20" s="111">
        <f t="shared" si="4"/>
        <v>10.4</v>
      </c>
      <c r="P20" s="111">
        <f t="shared" si="5"/>
        <v>41.6</v>
      </c>
      <c r="Q20" s="17">
        <f t="shared" si="3"/>
        <v>409</v>
      </c>
    </row>
    <row r="21" spans="1:24" ht="12.75" customHeight="1" x14ac:dyDescent="0.25">
      <c r="A21">
        <v>18</v>
      </c>
      <c r="B21" s="96" t="s">
        <v>148</v>
      </c>
      <c r="C21" s="30">
        <v>631162</v>
      </c>
      <c r="D21" t="s">
        <v>328</v>
      </c>
      <c r="E21" t="s">
        <v>1166</v>
      </c>
      <c r="F21" t="s">
        <v>494</v>
      </c>
      <c r="G21" t="s">
        <v>758</v>
      </c>
      <c r="K21" t="s">
        <v>67</v>
      </c>
      <c r="L21" s="3" t="s">
        <v>1129</v>
      </c>
      <c r="M21" s="17">
        <v>52</v>
      </c>
      <c r="N21" s="17">
        <v>146</v>
      </c>
      <c r="O21" s="111">
        <f t="shared" si="4"/>
        <v>10.4</v>
      </c>
      <c r="P21" s="111">
        <f t="shared" si="5"/>
        <v>41.6</v>
      </c>
      <c r="Q21" s="17">
        <f t="shared" si="3"/>
        <v>198</v>
      </c>
    </row>
    <row r="22" spans="1:24" x14ac:dyDescent="0.25">
      <c r="A22">
        <v>19</v>
      </c>
      <c r="B22" s="96" t="s">
        <v>149</v>
      </c>
      <c r="C22" s="30">
        <v>631175</v>
      </c>
      <c r="D22" t="s">
        <v>328</v>
      </c>
      <c r="E22" t="s">
        <v>1166</v>
      </c>
      <c r="F22" t="s">
        <v>494</v>
      </c>
      <c r="G22" t="s">
        <v>759</v>
      </c>
      <c r="K22" t="s">
        <v>67</v>
      </c>
      <c r="L22" s="3" t="s">
        <v>1130</v>
      </c>
      <c r="M22" s="17">
        <v>67</v>
      </c>
      <c r="N22" s="17">
        <v>19</v>
      </c>
      <c r="O22" s="111">
        <f t="shared" si="4"/>
        <v>13.4</v>
      </c>
      <c r="P22" s="111">
        <f t="shared" si="5"/>
        <v>53.6</v>
      </c>
      <c r="Q22" s="17">
        <f t="shared" si="3"/>
        <v>86</v>
      </c>
    </row>
    <row r="23" spans="1:24" x14ac:dyDescent="0.25">
      <c r="A23">
        <v>20</v>
      </c>
      <c r="B23" s="96" t="s">
        <v>150</v>
      </c>
      <c r="C23" s="30">
        <v>631177</v>
      </c>
      <c r="D23" t="s">
        <v>328</v>
      </c>
      <c r="E23" t="s">
        <v>1166</v>
      </c>
      <c r="F23" t="s">
        <v>494</v>
      </c>
      <c r="G23" t="s">
        <v>760</v>
      </c>
      <c r="K23" t="s">
        <v>67</v>
      </c>
      <c r="L23" s="3" t="s">
        <v>1109</v>
      </c>
      <c r="M23" s="17">
        <v>127</v>
      </c>
      <c r="N23" s="17">
        <v>357</v>
      </c>
      <c r="O23" s="111">
        <f t="shared" si="4"/>
        <v>25.4</v>
      </c>
      <c r="P23" s="111">
        <f t="shared" si="5"/>
        <v>101.6</v>
      </c>
      <c r="Q23" s="17">
        <f t="shared" si="3"/>
        <v>484</v>
      </c>
    </row>
    <row r="24" spans="1:24" x14ac:dyDescent="0.25">
      <c r="A24">
        <v>21</v>
      </c>
      <c r="B24" s="96" t="s">
        <v>151</v>
      </c>
      <c r="C24" s="30">
        <v>631064</v>
      </c>
      <c r="D24" t="s">
        <v>330</v>
      </c>
      <c r="E24" t="s">
        <v>359</v>
      </c>
      <c r="F24" t="s">
        <v>508</v>
      </c>
      <c r="G24" t="s">
        <v>761</v>
      </c>
      <c r="K24" t="s">
        <v>67</v>
      </c>
      <c r="L24" s="3" t="s">
        <v>1116</v>
      </c>
      <c r="M24" s="17">
        <v>127</v>
      </c>
      <c r="N24" s="17">
        <v>146</v>
      </c>
      <c r="O24" s="111">
        <f t="shared" si="4"/>
        <v>25.4</v>
      </c>
      <c r="P24" s="111">
        <f t="shared" si="5"/>
        <v>101.6</v>
      </c>
      <c r="Q24" s="17">
        <f t="shared" si="3"/>
        <v>273</v>
      </c>
    </row>
    <row r="25" spans="1:24" x14ac:dyDescent="0.25">
      <c r="A25">
        <v>22</v>
      </c>
      <c r="B25" s="96" t="s">
        <v>152</v>
      </c>
      <c r="C25" s="30">
        <v>631206</v>
      </c>
      <c r="D25" t="s">
        <v>333</v>
      </c>
      <c r="E25" t="s">
        <v>360</v>
      </c>
      <c r="F25" t="s">
        <v>509</v>
      </c>
      <c r="G25" t="s">
        <v>762</v>
      </c>
      <c r="K25" t="s">
        <v>67</v>
      </c>
      <c r="L25" s="3" t="s">
        <v>1110</v>
      </c>
      <c r="M25" s="17">
        <v>199</v>
      </c>
      <c r="N25" s="17">
        <v>35</v>
      </c>
      <c r="O25" s="111">
        <f t="shared" si="4"/>
        <v>39.799999999999997</v>
      </c>
      <c r="P25" s="111">
        <f t="shared" si="5"/>
        <v>159.19999999999999</v>
      </c>
      <c r="Q25" s="17">
        <f t="shared" si="3"/>
        <v>234</v>
      </c>
    </row>
    <row r="26" spans="1:24" ht="11.25" customHeight="1" x14ac:dyDescent="0.25">
      <c r="A26">
        <v>23</v>
      </c>
      <c r="B26" s="96" t="s">
        <v>153</v>
      </c>
      <c r="C26" s="30">
        <v>631128</v>
      </c>
      <c r="D26" t="s">
        <v>334</v>
      </c>
      <c r="E26" t="s">
        <v>361</v>
      </c>
      <c r="F26" t="s">
        <v>510</v>
      </c>
      <c r="G26" t="s">
        <v>763</v>
      </c>
      <c r="K26" t="s">
        <v>67</v>
      </c>
      <c r="L26" s="3" t="s">
        <v>1111</v>
      </c>
      <c r="M26" s="21">
        <v>199</v>
      </c>
      <c r="N26" s="21">
        <v>35</v>
      </c>
      <c r="O26" s="111">
        <f t="shared" ref="O26" si="6">M26/100*20</f>
        <v>39.799999999999997</v>
      </c>
      <c r="P26" s="111">
        <f t="shared" ref="P26" si="7">M26/100*80</f>
        <v>159.19999999999999</v>
      </c>
      <c r="Q26" s="17">
        <f t="shared" si="3"/>
        <v>234</v>
      </c>
      <c r="S26" t="s">
        <v>113</v>
      </c>
      <c r="T26" t="s">
        <v>66</v>
      </c>
      <c r="U26" t="s">
        <v>65</v>
      </c>
      <c r="V26" t="s">
        <v>67</v>
      </c>
      <c r="W26" t="s">
        <v>68</v>
      </c>
      <c r="X26" t="s">
        <v>69</v>
      </c>
    </row>
    <row r="27" spans="1:24" x14ac:dyDescent="0.25">
      <c r="A27">
        <v>24</v>
      </c>
      <c r="B27" s="96" t="s">
        <v>154</v>
      </c>
      <c r="C27" s="30">
        <v>631037</v>
      </c>
      <c r="D27" t="s">
        <v>329</v>
      </c>
      <c r="E27" t="s">
        <v>362</v>
      </c>
      <c r="F27" t="s">
        <v>511</v>
      </c>
      <c r="G27" t="s">
        <v>764</v>
      </c>
      <c r="K27" t="s">
        <v>67</v>
      </c>
      <c r="L27" s="3" t="s">
        <v>1112</v>
      </c>
      <c r="M27" s="21">
        <v>35</v>
      </c>
      <c r="N27" s="21">
        <v>0</v>
      </c>
      <c r="O27" s="111">
        <f t="shared" ref="O27:O30" si="8">M27/100*20</f>
        <v>7</v>
      </c>
      <c r="P27" s="111">
        <f t="shared" ref="P27:P41" si="9">M27/100*80</f>
        <v>28</v>
      </c>
      <c r="Q27" s="17">
        <f t="shared" si="3"/>
        <v>35</v>
      </c>
      <c r="T27" s="3" t="s">
        <v>1095</v>
      </c>
      <c r="U27" s="3" t="s">
        <v>1117</v>
      </c>
      <c r="V27" s="3" t="s">
        <v>1107</v>
      </c>
      <c r="W27" s="3" t="s">
        <v>1097</v>
      </c>
      <c r="X27" s="3" t="s">
        <v>1101</v>
      </c>
    </row>
    <row r="28" spans="1:24" x14ac:dyDescent="0.25">
      <c r="A28" s="13">
        <v>25</v>
      </c>
      <c r="B28" s="96" t="s">
        <v>155</v>
      </c>
      <c r="C28" s="30">
        <v>631184</v>
      </c>
      <c r="D28" t="s">
        <v>335</v>
      </c>
      <c r="E28" t="s">
        <v>363</v>
      </c>
      <c r="F28" t="s">
        <v>512</v>
      </c>
      <c r="G28" t="s">
        <v>765</v>
      </c>
      <c r="K28" t="s">
        <v>67</v>
      </c>
      <c r="L28" s="3" t="s">
        <v>1113</v>
      </c>
      <c r="M28" s="17">
        <v>52</v>
      </c>
      <c r="N28" s="17">
        <v>357</v>
      </c>
      <c r="O28" s="111">
        <f t="shared" si="8"/>
        <v>10.4</v>
      </c>
      <c r="P28" s="111">
        <f t="shared" si="9"/>
        <v>41.6</v>
      </c>
      <c r="Q28" s="17">
        <f t="shared" si="3"/>
        <v>409</v>
      </c>
      <c r="T28" s="3" t="s">
        <v>1096</v>
      </c>
      <c r="U28" s="3" t="s">
        <v>1118</v>
      </c>
      <c r="V28" s="3" t="s">
        <v>1121</v>
      </c>
      <c r="W28" s="3" t="s">
        <v>1098</v>
      </c>
      <c r="X28" s="3" t="s">
        <v>1102</v>
      </c>
    </row>
    <row r="29" spans="1:24" x14ac:dyDescent="0.25">
      <c r="A29">
        <v>26</v>
      </c>
      <c r="B29" s="96" t="s">
        <v>156</v>
      </c>
      <c r="C29" s="30">
        <v>631248</v>
      </c>
      <c r="D29" t="s">
        <v>336</v>
      </c>
      <c r="E29" t="s">
        <v>364</v>
      </c>
      <c r="F29" t="s">
        <v>513</v>
      </c>
      <c r="G29" t="s">
        <v>766</v>
      </c>
      <c r="K29" t="s">
        <v>67</v>
      </c>
      <c r="L29" s="3" t="s">
        <v>1114</v>
      </c>
      <c r="M29" s="17">
        <v>52</v>
      </c>
      <c r="N29" s="17">
        <v>146</v>
      </c>
      <c r="O29" s="111">
        <f t="shared" si="8"/>
        <v>10.4</v>
      </c>
      <c r="P29" s="111">
        <f t="shared" si="9"/>
        <v>41.6</v>
      </c>
      <c r="Q29" s="17">
        <f t="shared" si="3"/>
        <v>198</v>
      </c>
      <c r="U29" s="3" t="s">
        <v>1119</v>
      </c>
      <c r="V29" s="3" t="s">
        <v>1122</v>
      </c>
      <c r="W29" s="3" t="s">
        <v>1099</v>
      </c>
      <c r="X29" s="3" t="s">
        <v>1103</v>
      </c>
    </row>
    <row r="30" spans="1:24" x14ac:dyDescent="0.25">
      <c r="A30">
        <v>27</v>
      </c>
      <c r="B30" s="96" t="s">
        <v>157</v>
      </c>
      <c r="C30" s="30">
        <v>631019</v>
      </c>
      <c r="D30" t="s">
        <v>331</v>
      </c>
      <c r="E30" t="s">
        <v>365</v>
      </c>
      <c r="F30" t="s">
        <v>514</v>
      </c>
      <c r="G30" t="s">
        <v>767</v>
      </c>
      <c r="K30" t="s">
        <v>67</v>
      </c>
      <c r="L30" s="3" t="s">
        <v>1115</v>
      </c>
      <c r="M30" s="21">
        <v>35</v>
      </c>
      <c r="N30" s="21">
        <v>0</v>
      </c>
      <c r="O30" s="111">
        <f t="shared" si="8"/>
        <v>7</v>
      </c>
      <c r="P30" s="111">
        <f t="shared" si="9"/>
        <v>28</v>
      </c>
      <c r="Q30" s="17">
        <f t="shared" si="3"/>
        <v>35</v>
      </c>
      <c r="R30" s="17"/>
      <c r="U30" s="3" t="s">
        <v>1120</v>
      </c>
      <c r="V30" s="3" t="s">
        <v>1123</v>
      </c>
      <c r="W30" s="3" t="s">
        <v>1100</v>
      </c>
      <c r="X30" s="3" t="s">
        <v>1104</v>
      </c>
    </row>
    <row r="31" spans="1:24" x14ac:dyDescent="0.25">
      <c r="A31">
        <v>28</v>
      </c>
      <c r="B31" s="96" t="s">
        <v>158</v>
      </c>
      <c r="C31" s="30">
        <v>631025</v>
      </c>
      <c r="D31" t="s">
        <v>331</v>
      </c>
      <c r="E31" t="s">
        <v>371</v>
      </c>
      <c r="F31" t="s">
        <v>520</v>
      </c>
      <c r="G31" t="s">
        <v>768</v>
      </c>
      <c r="K31" t="s">
        <v>67</v>
      </c>
      <c r="L31" s="3" t="s">
        <v>1108</v>
      </c>
      <c r="M31" s="17">
        <v>0</v>
      </c>
      <c r="N31" s="17">
        <v>19</v>
      </c>
      <c r="O31" s="111">
        <f>M31</f>
        <v>0</v>
      </c>
      <c r="P31" s="111">
        <f t="shared" si="9"/>
        <v>0</v>
      </c>
      <c r="Q31" s="17">
        <f t="shared" si="3"/>
        <v>19</v>
      </c>
      <c r="U31" s="3"/>
      <c r="V31" s="3" t="s">
        <v>1124</v>
      </c>
      <c r="X31" s="3" t="s">
        <v>1105</v>
      </c>
    </row>
    <row r="32" spans="1:24" x14ac:dyDescent="0.25">
      <c r="A32">
        <v>29</v>
      </c>
      <c r="B32" s="96" t="s">
        <v>159</v>
      </c>
      <c r="C32" s="30">
        <v>631023</v>
      </c>
      <c r="D32" t="s">
        <v>331</v>
      </c>
      <c r="E32" t="s">
        <v>370</v>
      </c>
      <c r="F32" t="s">
        <v>519</v>
      </c>
      <c r="G32" t="s">
        <v>769</v>
      </c>
      <c r="K32" t="s">
        <v>68</v>
      </c>
      <c r="L32" s="3" t="s">
        <v>1097</v>
      </c>
      <c r="M32" s="17">
        <v>18</v>
      </c>
      <c r="N32" s="17">
        <v>39</v>
      </c>
      <c r="O32" s="111">
        <f>M32</f>
        <v>18</v>
      </c>
      <c r="P32" s="111">
        <v>0</v>
      </c>
      <c r="Q32" s="17">
        <f t="shared" si="3"/>
        <v>57</v>
      </c>
      <c r="U32" s="3"/>
      <c r="V32" s="3" t="s">
        <v>1125</v>
      </c>
      <c r="X32" s="3" t="s">
        <v>1106</v>
      </c>
    </row>
    <row r="33" spans="1:22" x14ac:dyDescent="0.25">
      <c r="A33">
        <v>30</v>
      </c>
      <c r="B33" s="96" t="s">
        <v>160</v>
      </c>
      <c r="C33" s="30">
        <v>631020</v>
      </c>
      <c r="D33" t="s">
        <v>331</v>
      </c>
      <c r="E33" t="s">
        <v>366</v>
      </c>
      <c r="F33" t="s">
        <v>515</v>
      </c>
      <c r="G33" t="s">
        <v>770</v>
      </c>
      <c r="K33" t="s">
        <v>68</v>
      </c>
      <c r="L33" s="3" t="s">
        <v>1098</v>
      </c>
      <c r="M33" s="17">
        <v>18</v>
      </c>
      <c r="N33" s="17">
        <v>74</v>
      </c>
      <c r="O33" s="111">
        <f>M33</f>
        <v>18</v>
      </c>
      <c r="P33" s="111">
        <v>0</v>
      </c>
      <c r="Q33" s="17">
        <f t="shared" si="3"/>
        <v>92</v>
      </c>
      <c r="U33" s="3"/>
      <c r="V33" s="3" t="s">
        <v>1126</v>
      </c>
    </row>
    <row r="34" spans="1:22" x14ac:dyDescent="0.25">
      <c r="A34">
        <v>31</v>
      </c>
      <c r="B34" s="96" t="s">
        <v>657</v>
      </c>
      <c r="C34" s="30">
        <v>631021</v>
      </c>
      <c r="D34" t="s">
        <v>331</v>
      </c>
      <c r="E34" t="s">
        <v>367</v>
      </c>
      <c r="F34" t="s">
        <v>516</v>
      </c>
      <c r="G34" t="s">
        <v>771</v>
      </c>
      <c r="K34" t="s">
        <v>68</v>
      </c>
      <c r="L34" s="3" t="s">
        <v>1099</v>
      </c>
      <c r="M34" s="17">
        <v>18</v>
      </c>
      <c r="N34" s="17">
        <v>154</v>
      </c>
      <c r="O34" s="111">
        <f>M34</f>
        <v>18</v>
      </c>
      <c r="P34" s="111">
        <v>0</v>
      </c>
      <c r="Q34" s="17">
        <f t="shared" si="3"/>
        <v>172</v>
      </c>
      <c r="V34" s="3" t="s">
        <v>1127</v>
      </c>
    </row>
    <row r="35" spans="1:22" x14ac:dyDescent="0.25">
      <c r="A35">
        <v>32</v>
      </c>
      <c r="B35" s="96" t="s">
        <v>161</v>
      </c>
      <c r="C35" s="30">
        <v>631022</v>
      </c>
      <c r="D35" t="s">
        <v>331</v>
      </c>
      <c r="E35" t="s">
        <v>368</v>
      </c>
      <c r="F35" t="s">
        <v>517</v>
      </c>
      <c r="G35" t="s">
        <v>772</v>
      </c>
      <c r="I35">
        <v>1</v>
      </c>
      <c r="K35" t="s">
        <v>68</v>
      </c>
      <c r="L35" s="3" t="s">
        <v>1100</v>
      </c>
      <c r="M35" s="17">
        <v>18</v>
      </c>
      <c r="N35" s="17">
        <v>19</v>
      </c>
      <c r="O35" s="111">
        <f>M35</f>
        <v>18</v>
      </c>
      <c r="P35" s="111">
        <v>0</v>
      </c>
      <c r="Q35" s="17">
        <f t="shared" si="3"/>
        <v>37</v>
      </c>
      <c r="V35" s="3" t="s">
        <v>1128</v>
      </c>
    </row>
    <row r="36" spans="1:22" x14ac:dyDescent="0.25">
      <c r="A36">
        <v>33</v>
      </c>
      <c r="B36" s="96" t="s">
        <v>162</v>
      </c>
      <c r="C36" s="30">
        <v>631142</v>
      </c>
      <c r="D36" t="s">
        <v>328</v>
      </c>
      <c r="E36" s="17" t="s">
        <v>373</v>
      </c>
      <c r="F36" s="13" t="s">
        <v>522</v>
      </c>
      <c r="G36" t="s">
        <v>773</v>
      </c>
      <c r="I36">
        <v>2</v>
      </c>
      <c r="K36" t="s">
        <v>69</v>
      </c>
      <c r="L36" s="3" t="s">
        <v>1101</v>
      </c>
      <c r="M36" s="17">
        <v>0</v>
      </c>
      <c r="N36" s="17">
        <v>37</v>
      </c>
      <c r="O36" s="111">
        <f t="shared" ref="O36:O41" si="10">M36</f>
        <v>0</v>
      </c>
      <c r="P36" s="111">
        <f t="shared" si="9"/>
        <v>0</v>
      </c>
      <c r="Q36" s="17">
        <f t="shared" si="3"/>
        <v>37</v>
      </c>
      <c r="V36" s="3" t="s">
        <v>1129</v>
      </c>
    </row>
    <row r="37" spans="1:22" x14ac:dyDescent="0.25">
      <c r="A37">
        <v>34</v>
      </c>
      <c r="B37" s="96" t="s">
        <v>163</v>
      </c>
      <c r="C37" s="30">
        <v>631113</v>
      </c>
      <c r="D37" t="s">
        <v>337</v>
      </c>
      <c r="E37" t="s">
        <v>374</v>
      </c>
      <c r="F37" t="s">
        <v>523</v>
      </c>
      <c r="G37" t="s">
        <v>774</v>
      </c>
      <c r="I37">
        <v>3</v>
      </c>
      <c r="K37" t="s">
        <v>69</v>
      </c>
      <c r="L37" s="3" t="s">
        <v>1102</v>
      </c>
      <c r="M37" s="17">
        <v>0</v>
      </c>
      <c r="N37" s="17">
        <v>37</v>
      </c>
      <c r="O37" s="111">
        <f t="shared" si="10"/>
        <v>0</v>
      </c>
      <c r="P37" s="111">
        <f t="shared" si="9"/>
        <v>0</v>
      </c>
      <c r="Q37" s="17">
        <f t="shared" si="3"/>
        <v>37</v>
      </c>
      <c r="V37" s="3" t="s">
        <v>1130</v>
      </c>
    </row>
    <row r="38" spans="1:22" x14ac:dyDescent="0.25">
      <c r="A38">
        <v>35</v>
      </c>
      <c r="B38" s="96" t="s">
        <v>658</v>
      </c>
      <c r="C38" s="30">
        <v>631286</v>
      </c>
      <c r="D38" t="s">
        <v>334</v>
      </c>
      <c r="E38" t="s">
        <v>730</v>
      </c>
      <c r="F38" t="s">
        <v>735</v>
      </c>
      <c r="G38" t="s">
        <v>747</v>
      </c>
      <c r="I38">
        <v>4</v>
      </c>
      <c r="K38" t="s">
        <v>69</v>
      </c>
      <c r="L38" s="3" t="s">
        <v>1103</v>
      </c>
      <c r="M38" s="17">
        <v>0</v>
      </c>
      <c r="N38" s="17">
        <v>37</v>
      </c>
      <c r="O38" s="111">
        <f t="shared" si="10"/>
        <v>0</v>
      </c>
      <c r="P38" s="111">
        <f t="shared" si="9"/>
        <v>0</v>
      </c>
      <c r="Q38" s="17">
        <f t="shared" si="3"/>
        <v>37</v>
      </c>
      <c r="V38" s="3" t="s">
        <v>1109</v>
      </c>
    </row>
    <row r="39" spans="1:22" x14ac:dyDescent="0.25">
      <c r="A39">
        <v>36</v>
      </c>
      <c r="B39" s="96" t="s">
        <v>164</v>
      </c>
      <c r="C39" s="30">
        <v>631131</v>
      </c>
      <c r="D39" t="s">
        <v>334</v>
      </c>
      <c r="E39" t="s">
        <v>375</v>
      </c>
      <c r="F39" t="s">
        <v>524</v>
      </c>
      <c r="G39" t="s">
        <v>775</v>
      </c>
      <c r="I39">
        <v>5</v>
      </c>
      <c r="K39" t="s">
        <v>69</v>
      </c>
      <c r="L39" s="3" t="s">
        <v>1104</v>
      </c>
      <c r="M39" s="17">
        <v>0</v>
      </c>
      <c r="N39" s="17">
        <v>19</v>
      </c>
      <c r="O39" s="111">
        <f t="shared" si="10"/>
        <v>0</v>
      </c>
      <c r="P39" s="111">
        <f t="shared" si="9"/>
        <v>0</v>
      </c>
      <c r="Q39" s="17">
        <f t="shared" si="3"/>
        <v>19</v>
      </c>
      <c r="V39" s="3" t="s">
        <v>1116</v>
      </c>
    </row>
    <row r="40" spans="1:22" x14ac:dyDescent="0.25">
      <c r="A40">
        <v>37</v>
      </c>
      <c r="B40" s="96" t="s">
        <v>165</v>
      </c>
      <c r="C40" s="30">
        <v>631133</v>
      </c>
      <c r="D40" t="s">
        <v>334</v>
      </c>
      <c r="E40" t="s">
        <v>376</v>
      </c>
      <c r="F40" t="s">
        <v>525</v>
      </c>
      <c r="G40" t="s">
        <v>776</v>
      </c>
      <c r="I40">
        <v>6</v>
      </c>
      <c r="K40" t="s">
        <v>69</v>
      </c>
      <c r="L40" s="3" t="s">
        <v>1105</v>
      </c>
      <c r="M40" s="17">
        <v>0</v>
      </c>
      <c r="N40" s="17">
        <v>0</v>
      </c>
      <c r="O40" s="111">
        <f t="shared" si="10"/>
        <v>0</v>
      </c>
      <c r="P40" s="111">
        <f t="shared" si="9"/>
        <v>0</v>
      </c>
      <c r="Q40" s="17">
        <f t="shared" si="3"/>
        <v>0</v>
      </c>
      <c r="V40" s="3" t="s">
        <v>1110</v>
      </c>
    </row>
    <row r="41" spans="1:22" x14ac:dyDescent="0.25">
      <c r="A41">
        <v>38</v>
      </c>
      <c r="B41" s="96" t="s">
        <v>166</v>
      </c>
      <c r="C41" s="30">
        <v>631134</v>
      </c>
      <c r="D41" t="s">
        <v>334</v>
      </c>
      <c r="E41" t="s">
        <v>377</v>
      </c>
      <c r="F41" t="s">
        <v>526</v>
      </c>
      <c r="G41" t="s">
        <v>777</v>
      </c>
      <c r="K41" t="s">
        <v>69</v>
      </c>
      <c r="L41" s="3" t="s">
        <v>1106</v>
      </c>
      <c r="M41" s="17">
        <v>0</v>
      </c>
      <c r="N41" s="17">
        <v>19</v>
      </c>
      <c r="O41" s="111">
        <f t="shared" si="10"/>
        <v>0</v>
      </c>
      <c r="P41" s="111">
        <f t="shared" si="9"/>
        <v>0</v>
      </c>
      <c r="Q41" s="17">
        <f t="shared" si="3"/>
        <v>19</v>
      </c>
      <c r="V41" s="3" t="s">
        <v>1111</v>
      </c>
    </row>
    <row r="42" spans="1:22" x14ac:dyDescent="0.25">
      <c r="A42">
        <v>39</v>
      </c>
      <c r="B42" s="96" t="s">
        <v>167</v>
      </c>
      <c r="C42" s="30">
        <v>631048</v>
      </c>
      <c r="D42" t="s">
        <v>332</v>
      </c>
      <c r="E42" t="s">
        <v>1139</v>
      </c>
      <c r="F42" t="s">
        <v>1140</v>
      </c>
      <c r="G42" t="s">
        <v>778</v>
      </c>
      <c r="L42" s="21" t="s">
        <v>124</v>
      </c>
      <c r="V42" s="3" t="s">
        <v>1112</v>
      </c>
    </row>
    <row r="43" spans="1:22" x14ac:dyDescent="0.25">
      <c r="A43">
        <v>40</v>
      </c>
      <c r="B43" s="96" t="s">
        <v>659</v>
      </c>
      <c r="C43" s="30">
        <v>631049</v>
      </c>
      <c r="D43" t="s">
        <v>332</v>
      </c>
      <c r="E43" t="s">
        <v>1139</v>
      </c>
      <c r="F43" t="s">
        <v>1140</v>
      </c>
      <c r="G43" t="s">
        <v>1141</v>
      </c>
      <c r="L43" s="21" t="s">
        <v>117</v>
      </c>
      <c r="V43" s="3" t="s">
        <v>1113</v>
      </c>
    </row>
    <row r="44" spans="1:22" x14ac:dyDescent="0.25">
      <c r="A44">
        <v>41</v>
      </c>
      <c r="B44" s="96" t="s">
        <v>168</v>
      </c>
      <c r="C44" s="30">
        <v>631186</v>
      </c>
      <c r="D44" t="s">
        <v>335</v>
      </c>
      <c r="E44" t="s">
        <v>378</v>
      </c>
      <c r="F44" t="s">
        <v>527</v>
      </c>
      <c r="G44" t="s">
        <v>779</v>
      </c>
      <c r="L44" s="21" t="s">
        <v>118</v>
      </c>
      <c r="M44" s="21"/>
      <c r="N44" s="21"/>
      <c r="O44" s="111"/>
      <c r="P44" s="111"/>
      <c r="V44" s="3" t="s">
        <v>1114</v>
      </c>
    </row>
    <row r="45" spans="1:22" x14ac:dyDescent="0.25">
      <c r="A45">
        <v>42</v>
      </c>
      <c r="B45" s="96" t="s">
        <v>169</v>
      </c>
      <c r="C45" s="30">
        <v>631224</v>
      </c>
      <c r="D45" t="s">
        <v>338</v>
      </c>
      <c r="E45" t="s">
        <v>1136</v>
      </c>
      <c r="F45" t="s">
        <v>1138</v>
      </c>
      <c r="G45" t="s">
        <v>780</v>
      </c>
      <c r="L45" s="21" t="s">
        <v>119</v>
      </c>
      <c r="V45" s="3" t="s">
        <v>1115</v>
      </c>
    </row>
    <row r="46" spans="1:22" x14ac:dyDescent="0.25">
      <c r="A46">
        <v>43</v>
      </c>
      <c r="B46" s="96" t="s">
        <v>170</v>
      </c>
      <c r="C46" s="30">
        <v>631226</v>
      </c>
      <c r="D46" t="s">
        <v>338</v>
      </c>
      <c r="E46" t="s">
        <v>1136</v>
      </c>
      <c r="F46" t="s">
        <v>1138</v>
      </c>
      <c r="G46" t="s">
        <v>781</v>
      </c>
      <c r="L46" s="21" t="s">
        <v>120</v>
      </c>
      <c r="V46" s="3" t="s">
        <v>1108</v>
      </c>
    </row>
    <row r="47" spans="1:22" x14ac:dyDescent="0.25">
      <c r="A47">
        <v>44</v>
      </c>
      <c r="B47" s="96" t="s">
        <v>171</v>
      </c>
      <c r="C47" s="30">
        <v>631028</v>
      </c>
      <c r="D47" t="s">
        <v>331</v>
      </c>
      <c r="E47" t="s">
        <v>381</v>
      </c>
      <c r="F47" t="s">
        <v>530</v>
      </c>
      <c r="G47" t="s">
        <v>782</v>
      </c>
      <c r="L47" s="21" t="s">
        <v>121</v>
      </c>
    </row>
    <row r="48" spans="1:22" x14ac:dyDescent="0.25">
      <c r="A48">
        <v>45</v>
      </c>
      <c r="B48" s="96" t="s">
        <v>172</v>
      </c>
      <c r="C48" s="30">
        <v>631029</v>
      </c>
      <c r="D48" t="s">
        <v>331</v>
      </c>
      <c r="E48" t="s">
        <v>379</v>
      </c>
      <c r="F48" t="s">
        <v>528</v>
      </c>
      <c r="G48" t="s">
        <v>783</v>
      </c>
    </row>
    <row r="49" spans="1:7" x14ac:dyDescent="0.25">
      <c r="A49">
        <v>46</v>
      </c>
      <c r="B49" s="96" t="s">
        <v>173</v>
      </c>
      <c r="C49" s="30">
        <v>631030</v>
      </c>
      <c r="D49" t="s">
        <v>331</v>
      </c>
      <c r="E49" s="17" t="s">
        <v>380</v>
      </c>
      <c r="F49" s="17" t="s">
        <v>529</v>
      </c>
      <c r="G49" t="s">
        <v>784</v>
      </c>
    </row>
    <row r="50" spans="1:7" x14ac:dyDescent="0.25">
      <c r="A50">
        <v>47</v>
      </c>
      <c r="B50" s="96" t="s">
        <v>660</v>
      </c>
      <c r="C50" s="30">
        <v>631282</v>
      </c>
      <c r="D50" t="s">
        <v>334</v>
      </c>
      <c r="E50" t="s">
        <v>174</v>
      </c>
      <c r="F50" t="s">
        <v>606</v>
      </c>
      <c r="G50" t="s">
        <v>785</v>
      </c>
    </row>
    <row r="51" spans="1:7" x14ac:dyDescent="0.25">
      <c r="A51">
        <v>48</v>
      </c>
      <c r="B51" s="96" t="s">
        <v>175</v>
      </c>
      <c r="C51" s="30">
        <v>631143</v>
      </c>
      <c r="D51" t="s">
        <v>339</v>
      </c>
      <c r="E51" s="17" t="s">
        <v>382</v>
      </c>
      <c r="F51" s="17" t="s">
        <v>531</v>
      </c>
      <c r="G51" t="s">
        <v>786</v>
      </c>
    </row>
    <row r="52" spans="1:7" x14ac:dyDescent="0.25">
      <c r="A52" s="13">
        <v>49</v>
      </c>
      <c r="B52" s="96" t="s">
        <v>176</v>
      </c>
      <c r="C52" s="30">
        <v>631076</v>
      </c>
      <c r="D52" t="s">
        <v>327</v>
      </c>
      <c r="E52" s="17" t="s">
        <v>383</v>
      </c>
      <c r="F52" s="17" t="s">
        <v>532</v>
      </c>
      <c r="G52" t="s">
        <v>787</v>
      </c>
    </row>
    <row r="53" spans="1:7" ht="26.4" x14ac:dyDescent="0.25">
      <c r="A53">
        <v>50</v>
      </c>
      <c r="B53" s="96" t="s">
        <v>661</v>
      </c>
      <c r="C53" s="30">
        <v>631077</v>
      </c>
      <c r="D53" t="s">
        <v>327</v>
      </c>
      <c r="E53" t="s">
        <v>383</v>
      </c>
      <c r="F53" t="s">
        <v>532</v>
      </c>
      <c r="G53" t="s">
        <v>747</v>
      </c>
    </row>
    <row r="54" spans="1:7" x14ac:dyDescent="0.25">
      <c r="A54">
        <v>51</v>
      </c>
      <c r="B54" s="96" t="s">
        <v>662</v>
      </c>
      <c r="C54" s="30">
        <v>631083</v>
      </c>
      <c r="D54" t="s">
        <v>327</v>
      </c>
      <c r="E54" t="s">
        <v>383</v>
      </c>
      <c r="F54" t="s">
        <v>532</v>
      </c>
      <c r="G54" t="s">
        <v>747</v>
      </c>
    </row>
    <row r="55" spans="1:7" x14ac:dyDescent="0.25">
      <c r="A55">
        <v>52</v>
      </c>
      <c r="B55" s="96" t="s">
        <v>177</v>
      </c>
      <c r="C55" s="30">
        <v>631165</v>
      </c>
      <c r="D55" t="s">
        <v>328</v>
      </c>
      <c r="E55" t="s">
        <v>384</v>
      </c>
      <c r="F55" t="s">
        <v>533</v>
      </c>
      <c r="G55" t="s">
        <v>788</v>
      </c>
    </row>
    <row r="56" spans="1:7" x14ac:dyDescent="0.25">
      <c r="A56">
        <v>53</v>
      </c>
      <c r="B56" s="96" t="s">
        <v>178</v>
      </c>
      <c r="C56" s="30">
        <v>631168</v>
      </c>
      <c r="D56" t="s">
        <v>328</v>
      </c>
      <c r="E56" t="s">
        <v>384</v>
      </c>
      <c r="F56" t="s">
        <v>533</v>
      </c>
      <c r="G56" t="s">
        <v>789</v>
      </c>
    </row>
    <row r="57" spans="1:7" x14ac:dyDescent="0.25">
      <c r="A57">
        <v>54</v>
      </c>
      <c r="B57" s="96" t="s">
        <v>179</v>
      </c>
      <c r="C57" s="30">
        <v>631171</v>
      </c>
      <c r="D57" t="s">
        <v>328</v>
      </c>
      <c r="E57" t="s">
        <v>384</v>
      </c>
      <c r="F57" t="s">
        <v>533</v>
      </c>
      <c r="G57" t="s">
        <v>790</v>
      </c>
    </row>
    <row r="58" spans="1:7" x14ac:dyDescent="0.25">
      <c r="A58">
        <v>55</v>
      </c>
      <c r="B58" s="96" t="s">
        <v>180</v>
      </c>
      <c r="C58" s="30">
        <v>631179</v>
      </c>
      <c r="D58" t="s">
        <v>328</v>
      </c>
      <c r="E58" t="s">
        <v>384</v>
      </c>
      <c r="F58" t="s">
        <v>533</v>
      </c>
      <c r="G58" t="s">
        <v>791</v>
      </c>
    </row>
    <row r="59" spans="1:7" x14ac:dyDescent="0.25">
      <c r="A59">
        <v>56</v>
      </c>
      <c r="B59" s="96" t="s">
        <v>181</v>
      </c>
      <c r="C59" s="30">
        <v>631280</v>
      </c>
      <c r="D59" t="s">
        <v>328</v>
      </c>
      <c r="E59" t="s">
        <v>384</v>
      </c>
      <c r="F59" t="s">
        <v>533</v>
      </c>
      <c r="G59" t="s">
        <v>792</v>
      </c>
    </row>
    <row r="60" spans="1:7" x14ac:dyDescent="0.25">
      <c r="A60">
        <v>57</v>
      </c>
      <c r="B60" s="96" t="s">
        <v>663</v>
      </c>
      <c r="C60" s="30">
        <v>631050</v>
      </c>
      <c r="D60" t="s">
        <v>332</v>
      </c>
      <c r="E60" t="s">
        <v>182</v>
      </c>
      <c r="F60" t="s">
        <v>535</v>
      </c>
      <c r="G60" t="s">
        <v>793</v>
      </c>
    </row>
    <row r="61" spans="1:7" x14ac:dyDescent="0.25">
      <c r="A61">
        <v>58</v>
      </c>
      <c r="B61" s="96" t="s">
        <v>664</v>
      </c>
      <c r="C61" s="30">
        <v>631060</v>
      </c>
      <c r="D61" t="s">
        <v>332</v>
      </c>
      <c r="E61" t="s">
        <v>182</v>
      </c>
      <c r="F61" t="s">
        <v>535</v>
      </c>
      <c r="G61" t="s">
        <v>794</v>
      </c>
    </row>
    <row r="62" spans="1:7" x14ac:dyDescent="0.25">
      <c r="A62">
        <v>59</v>
      </c>
      <c r="B62" s="96" t="s">
        <v>183</v>
      </c>
      <c r="C62" s="30">
        <v>631041</v>
      </c>
      <c r="D62" t="s">
        <v>329</v>
      </c>
      <c r="E62" t="s">
        <v>386</v>
      </c>
      <c r="F62" t="s">
        <v>536</v>
      </c>
      <c r="G62" t="s">
        <v>795</v>
      </c>
    </row>
    <row r="63" spans="1:7" x14ac:dyDescent="0.25">
      <c r="A63">
        <v>60</v>
      </c>
      <c r="B63" s="96" t="s">
        <v>184</v>
      </c>
      <c r="C63" s="30">
        <v>631089</v>
      </c>
      <c r="D63" t="s">
        <v>340</v>
      </c>
      <c r="E63" t="s">
        <v>387</v>
      </c>
      <c r="F63" t="s">
        <v>537</v>
      </c>
      <c r="G63" t="s">
        <v>796</v>
      </c>
    </row>
    <row r="64" spans="1:7" x14ac:dyDescent="0.25">
      <c r="A64">
        <v>61</v>
      </c>
      <c r="B64" s="96" t="s">
        <v>185</v>
      </c>
      <c r="C64" s="30">
        <v>631227</v>
      </c>
      <c r="D64" t="s">
        <v>338</v>
      </c>
      <c r="E64" t="s">
        <v>1181</v>
      </c>
      <c r="F64" t="s">
        <v>538</v>
      </c>
      <c r="G64" t="s">
        <v>797</v>
      </c>
    </row>
    <row r="65" spans="1:7" x14ac:dyDescent="0.25">
      <c r="A65">
        <v>62</v>
      </c>
      <c r="B65" s="96" t="s">
        <v>186</v>
      </c>
      <c r="C65" s="30">
        <v>631051</v>
      </c>
      <c r="D65" t="s">
        <v>332</v>
      </c>
      <c r="E65" t="s">
        <v>388</v>
      </c>
      <c r="F65" t="s">
        <v>539</v>
      </c>
      <c r="G65" t="s">
        <v>798</v>
      </c>
    </row>
    <row r="66" spans="1:7" x14ac:dyDescent="0.25">
      <c r="A66">
        <v>63</v>
      </c>
      <c r="B66" s="96" t="s">
        <v>187</v>
      </c>
      <c r="C66" s="30">
        <v>631052</v>
      </c>
      <c r="D66" t="s">
        <v>332</v>
      </c>
      <c r="E66" t="s">
        <v>389</v>
      </c>
      <c r="F66" t="s">
        <v>540</v>
      </c>
      <c r="G66" t="s">
        <v>799</v>
      </c>
    </row>
    <row r="67" spans="1:7" x14ac:dyDescent="0.25">
      <c r="A67">
        <v>64</v>
      </c>
      <c r="B67" s="96" t="s">
        <v>188</v>
      </c>
      <c r="C67" s="30">
        <v>631053</v>
      </c>
      <c r="D67" t="s">
        <v>332</v>
      </c>
      <c r="E67" t="s">
        <v>389</v>
      </c>
      <c r="F67" t="s">
        <v>540</v>
      </c>
      <c r="G67" t="s">
        <v>800</v>
      </c>
    </row>
    <row r="68" spans="1:7" x14ac:dyDescent="0.25">
      <c r="A68">
        <v>65</v>
      </c>
      <c r="B68" s="96" t="s">
        <v>189</v>
      </c>
      <c r="C68" s="30">
        <v>631144</v>
      </c>
      <c r="D68" t="s">
        <v>339</v>
      </c>
      <c r="E68" s="17" t="s">
        <v>390</v>
      </c>
      <c r="F68" t="s">
        <v>541</v>
      </c>
      <c r="G68" t="s">
        <v>801</v>
      </c>
    </row>
    <row r="69" spans="1:7" x14ac:dyDescent="0.25">
      <c r="A69">
        <v>66</v>
      </c>
      <c r="B69" s="96" t="s">
        <v>665</v>
      </c>
      <c r="C69" s="30">
        <v>631146</v>
      </c>
      <c r="D69" t="s">
        <v>339</v>
      </c>
      <c r="E69" t="s">
        <v>390</v>
      </c>
      <c r="F69" t="s">
        <v>541</v>
      </c>
      <c r="G69" t="s">
        <v>747</v>
      </c>
    </row>
    <row r="70" spans="1:7" x14ac:dyDescent="0.25">
      <c r="A70">
        <v>67</v>
      </c>
      <c r="B70" s="96" t="s">
        <v>666</v>
      </c>
      <c r="C70" s="30">
        <v>631090</v>
      </c>
      <c r="D70" t="s">
        <v>340</v>
      </c>
      <c r="E70" s="17" t="s">
        <v>391</v>
      </c>
      <c r="F70" t="s">
        <v>542</v>
      </c>
      <c r="G70" t="s">
        <v>802</v>
      </c>
    </row>
    <row r="71" spans="1:7" x14ac:dyDescent="0.25">
      <c r="A71">
        <v>68</v>
      </c>
      <c r="B71" s="96" t="s">
        <v>190</v>
      </c>
      <c r="C71" s="30">
        <v>631096</v>
      </c>
      <c r="D71" t="s">
        <v>340</v>
      </c>
      <c r="E71" t="s">
        <v>391</v>
      </c>
      <c r="F71" t="s">
        <v>542</v>
      </c>
      <c r="G71" t="s">
        <v>803</v>
      </c>
    </row>
    <row r="72" spans="1:7" x14ac:dyDescent="0.25">
      <c r="A72">
        <v>69</v>
      </c>
      <c r="B72" s="96" t="s">
        <v>667</v>
      </c>
      <c r="C72" s="30">
        <v>631098</v>
      </c>
      <c r="D72" t="s">
        <v>340</v>
      </c>
      <c r="E72" t="s">
        <v>391</v>
      </c>
      <c r="F72" t="s">
        <v>542</v>
      </c>
      <c r="G72" t="s">
        <v>804</v>
      </c>
    </row>
    <row r="73" spans="1:7" x14ac:dyDescent="0.25">
      <c r="A73">
        <v>70</v>
      </c>
      <c r="B73" s="96" t="s">
        <v>191</v>
      </c>
      <c r="C73" s="30">
        <v>631091</v>
      </c>
      <c r="D73" t="s">
        <v>340</v>
      </c>
      <c r="E73" t="s">
        <v>392</v>
      </c>
      <c r="F73" t="s">
        <v>543</v>
      </c>
      <c r="G73" t="s">
        <v>805</v>
      </c>
    </row>
    <row r="74" spans="1:7" x14ac:dyDescent="0.25">
      <c r="A74">
        <v>71</v>
      </c>
      <c r="B74" s="96" t="s">
        <v>192</v>
      </c>
      <c r="C74" s="30">
        <v>631092</v>
      </c>
      <c r="D74" t="s">
        <v>340</v>
      </c>
      <c r="E74" s="21" t="s">
        <v>1176</v>
      </c>
      <c r="F74" t="s">
        <v>544</v>
      </c>
      <c r="G74" t="s">
        <v>806</v>
      </c>
    </row>
    <row r="75" spans="1:7" x14ac:dyDescent="0.25">
      <c r="A75">
        <v>72</v>
      </c>
      <c r="B75" s="96" t="s">
        <v>193</v>
      </c>
      <c r="C75" s="30">
        <v>631093</v>
      </c>
      <c r="D75" t="s">
        <v>340</v>
      </c>
      <c r="E75" s="21" t="s">
        <v>1167</v>
      </c>
      <c r="F75" s="17" t="s">
        <v>545</v>
      </c>
      <c r="G75" t="s">
        <v>807</v>
      </c>
    </row>
    <row r="76" spans="1:7" x14ac:dyDescent="0.25">
      <c r="A76" s="13">
        <v>73</v>
      </c>
      <c r="B76" s="96" t="s">
        <v>668</v>
      </c>
      <c r="C76" s="30">
        <v>631094</v>
      </c>
      <c r="D76" t="s">
        <v>340</v>
      </c>
      <c r="E76" t="s">
        <v>393</v>
      </c>
      <c r="F76" t="s">
        <v>546</v>
      </c>
      <c r="G76" t="s">
        <v>808</v>
      </c>
    </row>
    <row r="77" spans="1:7" x14ac:dyDescent="0.25">
      <c r="A77">
        <v>74</v>
      </c>
      <c r="B77" s="96" t="s">
        <v>194</v>
      </c>
      <c r="C77" s="30">
        <v>631164</v>
      </c>
      <c r="D77" t="s">
        <v>328</v>
      </c>
      <c r="E77" t="s">
        <v>394</v>
      </c>
      <c r="F77" t="s">
        <v>547</v>
      </c>
      <c r="G77" t="s">
        <v>809</v>
      </c>
    </row>
    <row r="78" spans="1:7" x14ac:dyDescent="0.25">
      <c r="A78">
        <v>75</v>
      </c>
      <c r="B78" s="96" t="s">
        <v>669</v>
      </c>
      <c r="C78" s="30">
        <v>631166</v>
      </c>
      <c r="D78" t="s">
        <v>336</v>
      </c>
      <c r="E78" t="s">
        <v>395</v>
      </c>
      <c r="F78" t="s">
        <v>548</v>
      </c>
      <c r="G78" t="s">
        <v>810</v>
      </c>
    </row>
    <row r="79" spans="1:7" x14ac:dyDescent="0.25">
      <c r="A79">
        <v>76</v>
      </c>
      <c r="B79" s="96" t="s">
        <v>195</v>
      </c>
      <c r="C79" s="30">
        <v>631173</v>
      </c>
      <c r="D79" t="s">
        <v>336</v>
      </c>
      <c r="E79" t="s">
        <v>395</v>
      </c>
      <c r="F79" t="s">
        <v>548</v>
      </c>
      <c r="G79" t="s">
        <v>811</v>
      </c>
    </row>
    <row r="80" spans="1:7" x14ac:dyDescent="0.25">
      <c r="A80">
        <v>77</v>
      </c>
      <c r="B80" s="96" t="s">
        <v>1156</v>
      </c>
      <c r="C80" s="30">
        <v>631167</v>
      </c>
      <c r="D80" t="s">
        <v>328</v>
      </c>
      <c r="E80" s="128" t="s">
        <v>1157</v>
      </c>
      <c r="F80" t="s">
        <v>1153</v>
      </c>
      <c r="G80" t="s">
        <v>812</v>
      </c>
    </row>
    <row r="81" spans="1:7" x14ac:dyDescent="0.25">
      <c r="A81">
        <v>78</v>
      </c>
      <c r="B81" s="96" t="s">
        <v>196</v>
      </c>
      <c r="C81" s="30">
        <v>631176</v>
      </c>
      <c r="D81" t="s">
        <v>328</v>
      </c>
      <c r="E81" s="21" t="s">
        <v>1151</v>
      </c>
      <c r="F81" t="s">
        <v>1154</v>
      </c>
      <c r="G81" t="s">
        <v>813</v>
      </c>
    </row>
    <row r="82" spans="1:7" x14ac:dyDescent="0.25">
      <c r="A82">
        <v>79</v>
      </c>
      <c r="B82" s="96" t="s">
        <v>197</v>
      </c>
      <c r="C82" s="30">
        <v>631178</v>
      </c>
      <c r="D82" t="s">
        <v>328</v>
      </c>
      <c r="E82" t="s">
        <v>433</v>
      </c>
      <c r="F82" t="s">
        <v>592</v>
      </c>
      <c r="G82" t="s">
        <v>814</v>
      </c>
    </row>
    <row r="83" spans="1:7" x14ac:dyDescent="0.25">
      <c r="A83">
        <v>80</v>
      </c>
      <c r="B83" s="96" t="s">
        <v>198</v>
      </c>
      <c r="C83" s="30">
        <v>631228</v>
      </c>
      <c r="D83" t="s">
        <v>338</v>
      </c>
      <c r="E83" t="s">
        <v>397</v>
      </c>
      <c r="F83" t="s">
        <v>550</v>
      </c>
      <c r="G83" t="s">
        <v>815</v>
      </c>
    </row>
    <row r="84" spans="1:7" x14ac:dyDescent="0.25">
      <c r="A84">
        <v>81</v>
      </c>
      <c r="B84" s="96" t="s">
        <v>199</v>
      </c>
      <c r="C84" s="30">
        <v>631042</v>
      </c>
      <c r="D84" t="s">
        <v>329</v>
      </c>
      <c r="E84" t="s">
        <v>398</v>
      </c>
      <c r="F84" t="s">
        <v>551</v>
      </c>
      <c r="G84" t="s">
        <v>816</v>
      </c>
    </row>
    <row r="85" spans="1:7" x14ac:dyDescent="0.25">
      <c r="A85">
        <v>82</v>
      </c>
      <c r="B85" s="96" t="s">
        <v>200</v>
      </c>
      <c r="C85" s="30">
        <v>631043</v>
      </c>
      <c r="D85" t="s">
        <v>329</v>
      </c>
      <c r="E85" t="s">
        <v>399</v>
      </c>
      <c r="F85" t="s">
        <v>552</v>
      </c>
      <c r="G85" t="s">
        <v>817</v>
      </c>
    </row>
    <row r="86" spans="1:7" x14ac:dyDescent="0.25">
      <c r="A86">
        <v>83</v>
      </c>
      <c r="B86" s="96" t="s">
        <v>201</v>
      </c>
      <c r="C86" s="30">
        <v>631044</v>
      </c>
      <c r="D86" t="s">
        <v>329</v>
      </c>
      <c r="E86" t="s">
        <v>437</v>
      </c>
      <c r="F86" t="s">
        <v>596</v>
      </c>
      <c r="G86" t="s">
        <v>818</v>
      </c>
    </row>
    <row r="87" spans="1:7" x14ac:dyDescent="0.25">
      <c r="A87">
        <v>84</v>
      </c>
      <c r="B87" s="96" t="s">
        <v>202</v>
      </c>
      <c r="C87" s="30">
        <v>631204</v>
      </c>
      <c r="D87" t="s">
        <v>333</v>
      </c>
      <c r="E87" t="s">
        <v>400</v>
      </c>
      <c r="F87" t="s">
        <v>553</v>
      </c>
      <c r="G87" t="s">
        <v>819</v>
      </c>
    </row>
    <row r="88" spans="1:7" x14ac:dyDescent="0.25">
      <c r="A88">
        <v>85</v>
      </c>
      <c r="B88" s="96" t="s">
        <v>203</v>
      </c>
      <c r="C88" s="30">
        <v>631205</v>
      </c>
      <c r="D88" t="s">
        <v>333</v>
      </c>
      <c r="E88" t="s">
        <v>400</v>
      </c>
      <c r="F88" t="s">
        <v>553</v>
      </c>
      <c r="G88" t="s">
        <v>820</v>
      </c>
    </row>
    <row r="89" spans="1:7" x14ac:dyDescent="0.25">
      <c r="A89">
        <v>86</v>
      </c>
      <c r="B89" s="96" t="s">
        <v>204</v>
      </c>
      <c r="C89" s="30">
        <v>631211</v>
      </c>
      <c r="D89" t="s">
        <v>333</v>
      </c>
      <c r="E89" t="s">
        <v>400</v>
      </c>
      <c r="F89" t="s">
        <v>553</v>
      </c>
      <c r="G89" t="s">
        <v>821</v>
      </c>
    </row>
    <row r="90" spans="1:7" x14ac:dyDescent="0.25">
      <c r="A90">
        <v>87</v>
      </c>
      <c r="B90" s="96" t="s">
        <v>205</v>
      </c>
      <c r="C90" s="30">
        <v>631047</v>
      </c>
      <c r="D90" t="s">
        <v>329</v>
      </c>
      <c r="E90" t="s">
        <v>401</v>
      </c>
      <c r="F90" t="s">
        <v>554</v>
      </c>
      <c r="G90" t="s">
        <v>822</v>
      </c>
    </row>
    <row r="91" spans="1:7" x14ac:dyDescent="0.25">
      <c r="A91">
        <v>88</v>
      </c>
      <c r="B91" s="96" t="s">
        <v>206</v>
      </c>
      <c r="C91" s="30">
        <v>631054</v>
      </c>
      <c r="D91" t="s">
        <v>332</v>
      </c>
      <c r="E91" t="s">
        <v>402</v>
      </c>
      <c r="F91" t="s">
        <v>555</v>
      </c>
      <c r="G91" t="s">
        <v>823</v>
      </c>
    </row>
    <row r="92" spans="1:7" x14ac:dyDescent="0.25">
      <c r="A92">
        <v>89</v>
      </c>
      <c r="B92" s="96" t="s">
        <v>670</v>
      </c>
      <c r="C92" s="30">
        <v>631055</v>
      </c>
      <c r="D92" t="s">
        <v>332</v>
      </c>
      <c r="E92" t="s">
        <v>402</v>
      </c>
      <c r="F92" t="s">
        <v>555</v>
      </c>
      <c r="G92" t="s">
        <v>747</v>
      </c>
    </row>
    <row r="93" spans="1:7" x14ac:dyDescent="0.25">
      <c r="A93">
        <v>90</v>
      </c>
      <c r="B93" s="96" t="s">
        <v>671</v>
      </c>
      <c r="C93" s="30">
        <v>631078</v>
      </c>
      <c r="D93" t="s">
        <v>327</v>
      </c>
      <c r="E93" t="s">
        <v>403</v>
      </c>
      <c r="F93" t="s">
        <v>556</v>
      </c>
      <c r="G93" t="s">
        <v>747</v>
      </c>
    </row>
    <row r="94" spans="1:7" x14ac:dyDescent="0.25">
      <c r="A94">
        <v>91</v>
      </c>
      <c r="B94" s="96" t="s">
        <v>207</v>
      </c>
      <c r="C94" s="30">
        <v>631079</v>
      </c>
      <c r="D94" t="s">
        <v>327</v>
      </c>
      <c r="E94" t="s">
        <v>403</v>
      </c>
      <c r="F94" t="s">
        <v>556</v>
      </c>
      <c r="G94" t="s">
        <v>824</v>
      </c>
    </row>
    <row r="95" spans="1:7" x14ac:dyDescent="0.25">
      <c r="A95">
        <v>92</v>
      </c>
      <c r="B95" s="96" t="s">
        <v>672</v>
      </c>
      <c r="C95" s="30">
        <v>631067</v>
      </c>
      <c r="D95" t="s">
        <v>330</v>
      </c>
      <c r="E95" t="s">
        <v>396</v>
      </c>
      <c r="F95" t="s">
        <v>549</v>
      </c>
      <c r="G95" t="s">
        <v>810</v>
      </c>
    </row>
    <row r="96" spans="1:7" x14ac:dyDescent="0.25">
      <c r="A96">
        <v>93</v>
      </c>
      <c r="B96" s="96" t="s">
        <v>208</v>
      </c>
      <c r="C96" s="30">
        <v>631071</v>
      </c>
      <c r="D96" t="s">
        <v>330</v>
      </c>
      <c r="E96" s="17" t="s">
        <v>354</v>
      </c>
      <c r="F96" s="13" t="s">
        <v>503</v>
      </c>
    </row>
    <row r="97" spans="1:7" x14ac:dyDescent="0.25">
      <c r="A97">
        <v>94</v>
      </c>
      <c r="B97" s="96" t="s">
        <v>209</v>
      </c>
      <c r="C97" s="30">
        <v>631154</v>
      </c>
      <c r="D97" t="s">
        <v>339</v>
      </c>
      <c r="E97" t="s">
        <v>405</v>
      </c>
      <c r="F97" t="s">
        <v>558</v>
      </c>
      <c r="G97" t="s">
        <v>825</v>
      </c>
    </row>
    <row r="98" spans="1:7" x14ac:dyDescent="0.25">
      <c r="A98">
        <v>95</v>
      </c>
      <c r="B98" s="96" t="s">
        <v>673</v>
      </c>
      <c r="C98" s="30">
        <v>631157</v>
      </c>
      <c r="D98" t="s">
        <v>339</v>
      </c>
      <c r="E98" t="s">
        <v>405</v>
      </c>
      <c r="F98" t="s">
        <v>558</v>
      </c>
      <c r="G98" t="s">
        <v>747</v>
      </c>
    </row>
    <row r="99" spans="1:7" x14ac:dyDescent="0.25">
      <c r="A99">
        <v>96</v>
      </c>
      <c r="B99" s="96" t="s">
        <v>674</v>
      </c>
      <c r="C99" s="30">
        <v>631284</v>
      </c>
      <c r="D99" t="s">
        <v>339</v>
      </c>
      <c r="E99" t="s">
        <v>405</v>
      </c>
      <c r="F99" t="s">
        <v>558</v>
      </c>
      <c r="G99" t="s">
        <v>747</v>
      </c>
    </row>
    <row r="100" spans="1:7" x14ac:dyDescent="0.25">
      <c r="A100" s="13">
        <v>97</v>
      </c>
      <c r="B100" s="96" t="s">
        <v>675</v>
      </c>
      <c r="C100" s="30">
        <v>631103</v>
      </c>
      <c r="D100" t="s">
        <v>341</v>
      </c>
      <c r="E100" t="s">
        <v>406</v>
      </c>
      <c r="F100" s="17" t="s">
        <v>559</v>
      </c>
      <c r="G100" t="s">
        <v>826</v>
      </c>
    </row>
    <row r="101" spans="1:7" x14ac:dyDescent="0.25">
      <c r="A101">
        <v>98</v>
      </c>
      <c r="B101" s="96" t="s">
        <v>210</v>
      </c>
      <c r="C101" s="30">
        <v>631104</v>
      </c>
      <c r="D101" t="s">
        <v>341</v>
      </c>
      <c r="E101" t="s">
        <v>407</v>
      </c>
      <c r="F101" t="s">
        <v>560</v>
      </c>
      <c r="G101" t="s">
        <v>827</v>
      </c>
    </row>
    <row r="102" spans="1:7" x14ac:dyDescent="0.25">
      <c r="A102">
        <v>99</v>
      </c>
      <c r="B102" s="96" t="s">
        <v>211</v>
      </c>
      <c r="C102" s="30">
        <v>631105</v>
      </c>
      <c r="D102" t="s">
        <v>341</v>
      </c>
      <c r="E102" s="127" t="s">
        <v>1160</v>
      </c>
      <c r="F102" t="s">
        <v>561</v>
      </c>
      <c r="G102" t="s">
        <v>828</v>
      </c>
    </row>
    <row r="103" spans="1:7" x14ac:dyDescent="0.25">
      <c r="A103">
        <v>100</v>
      </c>
      <c r="B103" s="96" t="s">
        <v>212</v>
      </c>
      <c r="C103" s="30">
        <v>631107</v>
      </c>
      <c r="D103" t="s">
        <v>341</v>
      </c>
      <c r="E103" s="17" t="s">
        <v>409</v>
      </c>
      <c r="F103" t="s">
        <v>563</v>
      </c>
      <c r="G103" t="s">
        <v>829</v>
      </c>
    </row>
    <row r="104" spans="1:7" x14ac:dyDescent="0.25">
      <c r="A104">
        <v>101</v>
      </c>
      <c r="B104" s="96" t="s">
        <v>676</v>
      </c>
      <c r="C104" s="30">
        <v>631288</v>
      </c>
      <c r="D104" t="s">
        <v>341</v>
      </c>
      <c r="E104" t="s">
        <v>409</v>
      </c>
      <c r="F104" t="s">
        <v>563</v>
      </c>
      <c r="G104" t="s">
        <v>829</v>
      </c>
    </row>
    <row r="105" spans="1:7" x14ac:dyDescent="0.25">
      <c r="A105">
        <v>102</v>
      </c>
      <c r="B105" s="96" t="s">
        <v>676</v>
      </c>
      <c r="C105" s="30">
        <v>631288</v>
      </c>
      <c r="D105" t="s">
        <v>341</v>
      </c>
      <c r="E105" t="s">
        <v>409</v>
      </c>
      <c r="F105" t="s">
        <v>563</v>
      </c>
      <c r="G105" t="s">
        <v>829</v>
      </c>
    </row>
    <row r="106" spans="1:7" x14ac:dyDescent="0.25">
      <c r="A106">
        <v>103</v>
      </c>
      <c r="B106" s="96" t="s">
        <v>213</v>
      </c>
      <c r="C106" s="30">
        <v>631108</v>
      </c>
      <c r="D106" t="s">
        <v>341</v>
      </c>
      <c r="E106" s="127" t="s">
        <v>1160</v>
      </c>
      <c r="F106" t="s">
        <v>564</v>
      </c>
      <c r="G106" t="s">
        <v>830</v>
      </c>
    </row>
    <row r="107" spans="1:7" x14ac:dyDescent="0.25">
      <c r="A107">
        <v>104</v>
      </c>
      <c r="B107" s="96" t="s">
        <v>214</v>
      </c>
      <c r="C107" s="30">
        <v>631145</v>
      </c>
      <c r="D107" t="s">
        <v>339</v>
      </c>
      <c r="E107" t="s">
        <v>410</v>
      </c>
      <c r="F107" t="s">
        <v>565</v>
      </c>
      <c r="G107" t="s">
        <v>831</v>
      </c>
    </row>
    <row r="108" spans="1:7" x14ac:dyDescent="0.25">
      <c r="A108">
        <v>105</v>
      </c>
      <c r="B108" s="96" t="s">
        <v>677</v>
      </c>
      <c r="C108" s="30">
        <v>631152</v>
      </c>
      <c r="D108" t="s">
        <v>339</v>
      </c>
      <c r="E108" t="s">
        <v>410</v>
      </c>
      <c r="F108" t="s">
        <v>565</v>
      </c>
      <c r="G108" t="s">
        <v>747</v>
      </c>
    </row>
    <row r="109" spans="1:7" x14ac:dyDescent="0.25">
      <c r="A109">
        <v>106</v>
      </c>
      <c r="B109" s="96" t="s">
        <v>215</v>
      </c>
      <c r="C109" s="30">
        <v>631117</v>
      </c>
      <c r="D109" t="s">
        <v>337</v>
      </c>
      <c r="E109" t="s">
        <v>411</v>
      </c>
      <c r="F109" t="s">
        <v>566</v>
      </c>
      <c r="G109" t="s">
        <v>832</v>
      </c>
    </row>
    <row r="110" spans="1:7" x14ac:dyDescent="0.25">
      <c r="A110">
        <v>107</v>
      </c>
      <c r="B110" s="96" t="s">
        <v>678</v>
      </c>
      <c r="C110" s="30">
        <v>631118</v>
      </c>
      <c r="D110" t="s">
        <v>337</v>
      </c>
      <c r="E110" t="s">
        <v>411</v>
      </c>
      <c r="F110" t="s">
        <v>566</v>
      </c>
      <c r="G110" t="s">
        <v>747</v>
      </c>
    </row>
    <row r="111" spans="1:7" x14ac:dyDescent="0.25">
      <c r="A111">
        <v>108</v>
      </c>
      <c r="B111" s="96" t="s">
        <v>216</v>
      </c>
      <c r="C111" s="30">
        <v>631114</v>
      </c>
      <c r="D111" t="s">
        <v>337</v>
      </c>
      <c r="E111" t="s">
        <v>412</v>
      </c>
      <c r="F111" t="s">
        <v>567</v>
      </c>
      <c r="G111" t="s">
        <v>833</v>
      </c>
    </row>
    <row r="112" spans="1:7" x14ac:dyDescent="0.25">
      <c r="A112">
        <v>109</v>
      </c>
      <c r="B112" s="96" t="s">
        <v>217</v>
      </c>
      <c r="C112" s="30">
        <v>631115</v>
      </c>
      <c r="D112" t="s">
        <v>337</v>
      </c>
      <c r="E112" t="s">
        <v>413</v>
      </c>
      <c r="F112" t="s">
        <v>568</v>
      </c>
      <c r="G112" t="s">
        <v>834</v>
      </c>
    </row>
    <row r="113" spans="1:7" x14ac:dyDescent="0.25">
      <c r="A113">
        <v>110</v>
      </c>
      <c r="B113" s="96" t="s">
        <v>218</v>
      </c>
      <c r="C113" s="30">
        <v>631116</v>
      </c>
      <c r="D113" t="s">
        <v>337</v>
      </c>
      <c r="E113" t="s">
        <v>414</v>
      </c>
      <c r="F113" t="s">
        <v>569</v>
      </c>
      <c r="G113" t="s">
        <v>835</v>
      </c>
    </row>
    <row r="114" spans="1:7" x14ac:dyDescent="0.25">
      <c r="A114">
        <v>111</v>
      </c>
      <c r="B114" s="96" t="s">
        <v>219</v>
      </c>
      <c r="C114" s="30">
        <v>631056</v>
      </c>
      <c r="D114" t="s">
        <v>332</v>
      </c>
      <c r="E114" t="s">
        <v>1139</v>
      </c>
      <c r="F114" t="s">
        <v>1140</v>
      </c>
      <c r="G114" t="s">
        <v>836</v>
      </c>
    </row>
    <row r="115" spans="1:7" x14ac:dyDescent="0.25">
      <c r="A115">
        <v>112</v>
      </c>
      <c r="B115" s="96" t="s">
        <v>679</v>
      </c>
      <c r="C115" s="30">
        <v>631057</v>
      </c>
      <c r="D115" t="s">
        <v>332</v>
      </c>
      <c r="E115" t="s">
        <v>1139</v>
      </c>
      <c r="F115" t="s">
        <v>1140</v>
      </c>
      <c r="G115" t="s">
        <v>1142</v>
      </c>
    </row>
    <row r="116" spans="1:7" x14ac:dyDescent="0.25">
      <c r="A116">
        <v>113</v>
      </c>
      <c r="B116" s="96" t="s">
        <v>220</v>
      </c>
      <c r="C116" s="30">
        <v>631095</v>
      </c>
      <c r="D116" t="s">
        <v>337</v>
      </c>
      <c r="E116" s="17" t="s">
        <v>415</v>
      </c>
      <c r="F116" s="17" t="s">
        <v>570</v>
      </c>
      <c r="G116" t="s">
        <v>837</v>
      </c>
    </row>
    <row r="117" spans="1:7" x14ac:dyDescent="0.25">
      <c r="A117">
        <v>114</v>
      </c>
      <c r="B117" s="96" t="s">
        <v>680</v>
      </c>
      <c r="C117" s="30">
        <v>631232</v>
      </c>
      <c r="D117" t="s">
        <v>336</v>
      </c>
      <c r="E117" t="s">
        <v>221</v>
      </c>
      <c r="F117" t="s">
        <v>571</v>
      </c>
      <c r="G117" t="s">
        <v>838</v>
      </c>
    </row>
    <row r="118" spans="1:7" x14ac:dyDescent="0.25">
      <c r="A118">
        <v>115</v>
      </c>
      <c r="B118" s="96" t="s">
        <v>222</v>
      </c>
      <c r="C118" s="30">
        <v>631031</v>
      </c>
      <c r="D118" t="s">
        <v>331</v>
      </c>
      <c r="E118" t="s">
        <v>416</v>
      </c>
      <c r="F118" t="s">
        <v>572</v>
      </c>
      <c r="G118" t="s">
        <v>839</v>
      </c>
    </row>
    <row r="119" spans="1:7" x14ac:dyDescent="0.25">
      <c r="A119">
        <v>116</v>
      </c>
      <c r="B119" s="96" t="s">
        <v>223</v>
      </c>
      <c r="C119" s="30">
        <v>631230</v>
      </c>
      <c r="D119" t="s">
        <v>338</v>
      </c>
      <c r="E119" t="s">
        <v>417</v>
      </c>
      <c r="F119" t="s">
        <v>573</v>
      </c>
      <c r="G119" t="s">
        <v>840</v>
      </c>
    </row>
    <row r="120" spans="1:7" x14ac:dyDescent="0.25">
      <c r="A120">
        <v>117</v>
      </c>
      <c r="B120" s="96" t="s">
        <v>224</v>
      </c>
      <c r="C120" s="30">
        <v>631234</v>
      </c>
      <c r="D120" t="s">
        <v>338</v>
      </c>
      <c r="E120" t="s">
        <v>417</v>
      </c>
      <c r="F120" t="s">
        <v>573</v>
      </c>
      <c r="G120" t="s">
        <v>841</v>
      </c>
    </row>
    <row r="121" spans="1:7" x14ac:dyDescent="0.25">
      <c r="A121">
        <v>118</v>
      </c>
      <c r="B121" s="96" t="s">
        <v>225</v>
      </c>
      <c r="C121" s="30">
        <v>631237</v>
      </c>
      <c r="D121" t="s">
        <v>338</v>
      </c>
      <c r="E121" t="s">
        <v>417</v>
      </c>
      <c r="F121" t="s">
        <v>573</v>
      </c>
      <c r="G121" t="s">
        <v>842</v>
      </c>
    </row>
    <row r="122" spans="1:7" x14ac:dyDescent="0.25">
      <c r="A122">
        <v>119</v>
      </c>
      <c r="B122" s="96" t="s">
        <v>226</v>
      </c>
      <c r="C122" s="30">
        <v>631149</v>
      </c>
      <c r="D122" t="s">
        <v>339</v>
      </c>
      <c r="E122" t="s">
        <v>418</v>
      </c>
      <c r="F122" t="s">
        <v>574</v>
      </c>
      <c r="G122" t="s">
        <v>843</v>
      </c>
    </row>
    <row r="123" spans="1:7" x14ac:dyDescent="0.25">
      <c r="A123">
        <v>120</v>
      </c>
      <c r="B123" s="96" t="s">
        <v>681</v>
      </c>
      <c r="C123" s="30">
        <v>631150</v>
      </c>
      <c r="D123" t="s">
        <v>339</v>
      </c>
      <c r="E123" t="s">
        <v>418</v>
      </c>
      <c r="F123" t="s">
        <v>574</v>
      </c>
      <c r="G123" t="s">
        <v>747</v>
      </c>
    </row>
    <row r="124" spans="1:7" x14ac:dyDescent="0.25">
      <c r="A124" s="13">
        <v>121</v>
      </c>
      <c r="B124" s="96" t="s">
        <v>227</v>
      </c>
      <c r="C124" s="30">
        <v>631148</v>
      </c>
      <c r="D124" s="21" t="s">
        <v>337</v>
      </c>
      <c r="E124" t="s">
        <v>419</v>
      </c>
      <c r="F124" t="s">
        <v>575</v>
      </c>
      <c r="G124" t="s">
        <v>844</v>
      </c>
    </row>
    <row r="125" spans="1:7" x14ac:dyDescent="0.25">
      <c r="A125">
        <v>122</v>
      </c>
      <c r="B125" s="96" t="s">
        <v>228</v>
      </c>
      <c r="C125" s="30">
        <v>631235</v>
      </c>
      <c r="D125" t="s">
        <v>338</v>
      </c>
      <c r="E125" t="s">
        <v>420</v>
      </c>
      <c r="F125" t="s">
        <v>576</v>
      </c>
      <c r="G125" t="s">
        <v>845</v>
      </c>
    </row>
    <row r="126" spans="1:7" x14ac:dyDescent="0.25">
      <c r="A126">
        <v>123</v>
      </c>
      <c r="B126" s="96" t="s">
        <v>229</v>
      </c>
      <c r="C126" s="30">
        <v>631151</v>
      </c>
      <c r="D126" t="s">
        <v>339</v>
      </c>
      <c r="E126" t="s">
        <v>421</v>
      </c>
      <c r="F126" t="s">
        <v>577</v>
      </c>
      <c r="G126" t="s">
        <v>846</v>
      </c>
    </row>
    <row r="127" spans="1:7" x14ac:dyDescent="0.25">
      <c r="A127">
        <v>124</v>
      </c>
      <c r="B127" s="96" t="s">
        <v>230</v>
      </c>
      <c r="C127" s="30">
        <v>631250</v>
      </c>
      <c r="D127" t="s">
        <v>336</v>
      </c>
      <c r="E127" t="s">
        <v>422</v>
      </c>
      <c r="F127" t="s">
        <v>578</v>
      </c>
      <c r="G127" t="s">
        <v>847</v>
      </c>
    </row>
    <row r="128" spans="1:7" x14ac:dyDescent="0.25">
      <c r="A128">
        <v>125</v>
      </c>
      <c r="B128" s="96" t="s">
        <v>231</v>
      </c>
      <c r="C128" s="30">
        <v>631207</v>
      </c>
      <c r="D128" t="s">
        <v>333</v>
      </c>
      <c r="E128" s="21" t="s">
        <v>1147</v>
      </c>
      <c r="F128" s="21" t="s">
        <v>1158</v>
      </c>
      <c r="G128" t="s">
        <v>848</v>
      </c>
    </row>
    <row r="129" spans="1:7" x14ac:dyDescent="0.25">
      <c r="A129">
        <v>126</v>
      </c>
      <c r="B129" s="96" t="s">
        <v>682</v>
      </c>
      <c r="C129" s="30">
        <v>631119</v>
      </c>
      <c r="D129" t="s">
        <v>327</v>
      </c>
      <c r="E129" t="s">
        <v>232</v>
      </c>
      <c r="F129" t="s">
        <v>579</v>
      </c>
      <c r="G129" t="s">
        <v>849</v>
      </c>
    </row>
    <row r="130" spans="1:7" x14ac:dyDescent="0.25">
      <c r="A130">
        <v>127</v>
      </c>
      <c r="B130" s="96" t="s">
        <v>233</v>
      </c>
      <c r="C130" s="30">
        <v>631066</v>
      </c>
      <c r="D130" t="s">
        <v>330</v>
      </c>
      <c r="E130" t="s">
        <v>354</v>
      </c>
      <c r="F130" t="s">
        <v>503</v>
      </c>
      <c r="G130" t="s">
        <v>850</v>
      </c>
    </row>
    <row r="131" spans="1:7" x14ac:dyDescent="0.25">
      <c r="A131">
        <v>128</v>
      </c>
      <c r="B131" s="96" t="s">
        <v>683</v>
      </c>
      <c r="C131" s="30">
        <v>631209</v>
      </c>
      <c r="D131" t="s">
        <v>333</v>
      </c>
      <c r="E131" t="s">
        <v>423</v>
      </c>
      <c r="F131" t="s">
        <v>580</v>
      </c>
      <c r="G131" t="s">
        <v>851</v>
      </c>
    </row>
    <row r="132" spans="1:7" x14ac:dyDescent="0.25">
      <c r="A132">
        <v>129</v>
      </c>
      <c r="B132" s="96" t="s">
        <v>684</v>
      </c>
      <c r="C132" s="30">
        <v>631219</v>
      </c>
      <c r="D132" t="s">
        <v>333</v>
      </c>
      <c r="E132" t="s">
        <v>423</v>
      </c>
      <c r="F132" t="s">
        <v>580</v>
      </c>
      <c r="G132" t="s">
        <v>852</v>
      </c>
    </row>
    <row r="133" spans="1:7" x14ac:dyDescent="0.25">
      <c r="A133">
        <v>130</v>
      </c>
      <c r="B133" s="96" t="s">
        <v>234</v>
      </c>
      <c r="C133" s="30">
        <v>631032</v>
      </c>
      <c r="D133" t="s">
        <v>332</v>
      </c>
      <c r="E133" t="s">
        <v>234</v>
      </c>
      <c r="F133" t="s">
        <v>581</v>
      </c>
      <c r="G133" t="s">
        <v>853</v>
      </c>
    </row>
    <row r="134" spans="1:7" x14ac:dyDescent="0.25">
      <c r="A134">
        <v>131</v>
      </c>
      <c r="B134" s="96" t="s">
        <v>685</v>
      </c>
      <c r="C134" s="30">
        <v>631210</v>
      </c>
      <c r="D134" t="s">
        <v>333</v>
      </c>
      <c r="E134" s="17" t="s">
        <v>424</v>
      </c>
      <c r="F134" s="17" t="s">
        <v>582</v>
      </c>
      <c r="G134" t="s">
        <v>854</v>
      </c>
    </row>
    <row r="135" spans="1:7" x14ac:dyDescent="0.25">
      <c r="A135">
        <v>132</v>
      </c>
      <c r="B135" s="96" t="s">
        <v>235</v>
      </c>
      <c r="C135" s="30">
        <v>631191</v>
      </c>
      <c r="D135" t="s">
        <v>335</v>
      </c>
      <c r="E135" s="21" t="s">
        <v>1131</v>
      </c>
      <c r="F135" s="21" t="s">
        <v>1132</v>
      </c>
      <c r="G135" t="s">
        <v>855</v>
      </c>
    </row>
    <row r="136" spans="1:7" x14ac:dyDescent="0.25">
      <c r="A136">
        <v>133</v>
      </c>
      <c r="B136" s="96" t="s">
        <v>236</v>
      </c>
      <c r="C136" s="30">
        <v>631189</v>
      </c>
      <c r="D136" t="s">
        <v>335</v>
      </c>
      <c r="E136" t="s">
        <v>425</v>
      </c>
      <c r="F136" t="s">
        <v>583</v>
      </c>
      <c r="G136" t="s">
        <v>856</v>
      </c>
    </row>
    <row r="137" spans="1:7" x14ac:dyDescent="0.25">
      <c r="A137">
        <v>134</v>
      </c>
      <c r="B137" s="96" t="s">
        <v>237</v>
      </c>
      <c r="C137" s="30">
        <v>631192</v>
      </c>
      <c r="D137" t="s">
        <v>335</v>
      </c>
      <c r="E137" t="s">
        <v>425</v>
      </c>
      <c r="F137" t="s">
        <v>583</v>
      </c>
      <c r="G137" t="s">
        <v>857</v>
      </c>
    </row>
    <row r="138" spans="1:7" x14ac:dyDescent="0.25">
      <c r="A138">
        <v>135</v>
      </c>
      <c r="B138" s="96" t="s">
        <v>238</v>
      </c>
      <c r="C138" s="30">
        <v>631251</v>
      </c>
      <c r="D138" t="s">
        <v>336</v>
      </c>
      <c r="E138" t="s">
        <v>426</v>
      </c>
      <c r="F138" t="s">
        <v>584</v>
      </c>
      <c r="G138" t="s">
        <v>858</v>
      </c>
    </row>
    <row r="139" spans="1:7" x14ac:dyDescent="0.25">
      <c r="A139">
        <v>136</v>
      </c>
      <c r="B139" s="96" t="s">
        <v>239</v>
      </c>
      <c r="C139" s="30">
        <v>631253</v>
      </c>
      <c r="D139" t="s">
        <v>336</v>
      </c>
      <c r="E139" t="s">
        <v>426</v>
      </c>
      <c r="F139" t="s">
        <v>584</v>
      </c>
      <c r="G139" t="s">
        <v>859</v>
      </c>
    </row>
    <row r="140" spans="1:7" x14ac:dyDescent="0.25">
      <c r="A140">
        <v>137</v>
      </c>
      <c r="B140" s="96" t="s">
        <v>240</v>
      </c>
      <c r="C140" s="30">
        <v>631068</v>
      </c>
      <c r="D140" t="s">
        <v>330</v>
      </c>
      <c r="E140" t="s">
        <v>404</v>
      </c>
      <c r="F140" t="s">
        <v>557</v>
      </c>
      <c r="G140" t="s">
        <v>860</v>
      </c>
    </row>
    <row r="141" spans="1:7" x14ac:dyDescent="0.25">
      <c r="A141">
        <v>138</v>
      </c>
      <c r="B141" s="96" t="s">
        <v>241</v>
      </c>
      <c r="C141" s="30">
        <v>631070</v>
      </c>
      <c r="D141" t="s">
        <v>330</v>
      </c>
      <c r="E141" t="s">
        <v>427</v>
      </c>
      <c r="F141" t="s">
        <v>585</v>
      </c>
      <c r="G141" t="s">
        <v>861</v>
      </c>
    </row>
    <row r="142" spans="1:7" x14ac:dyDescent="0.25">
      <c r="A142">
        <v>139</v>
      </c>
      <c r="B142" s="96" t="s">
        <v>242</v>
      </c>
      <c r="C142" s="30">
        <v>631252</v>
      </c>
      <c r="D142" t="s">
        <v>342</v>
      </c>
      <c r="E142" t="s">
        <v>428</v>
      </c>
      <c r="F142" t="s">
        <v>586</v>
      </c>
      <c r="G142" t="s">
        <v>862</v>
      </c>
    </row>
    <row r="143" spans="1:7" x14ac:dyDescent="0.25">
      <c r="A143">
        <v>140</v>
      </c>
      <c r="B143" s="96" t="s">
        <v>243</v>
      </c>
      <c r="C143" s="30">
        <v>631169</v>
      </c>
      <c r="D143" t="s">
        <v>328</v>
      </c>
      <c r="E143" s="128" t="s">
        <v>1157</v>
      </c>
      <c r="F143" t="s">
        <v>1153</v>
      </c>
      <c r="G143" t="s">
        <v>863</v>
      </c>
    </row>
    <row r="144" spans="1:7" x14ac:dyDescent="0.25">
      <c r="A144">
        <v>141</v>
      </c>
      <c r="B144" s="96" t="s">
        <v>686</v>
      </c>
      <c r="C144" s="30">
        <v>631236</v>
      </c>
      <c r="D144" t="s">
        <v>338</v>
      </c>
      <c r="E144" t="s">
        <v>244</v>
      </c>
      <c r="F144" t="s">
        <v>587</v>
      </c>
      <c r="G144" t="s">
        <v>864</v>
      </c>
    </row>
    <row r="145" spans="1:7" x14ac:dyDescent="0.25">
      <c r="A145">
        <v>142</v>
      </c>
      <c r="B145" s="96" t="s">
        <v>245</v>
      </c>
      <c r="C145" s="30">
        <v>631170</v>
      </c>
      <c r="D145" t="s">
        <v>328</v>
      </c>
      <c r="E145" t="s">
        <v>1166</v>
      </c>
      <c r="F145" t="s">
        <v>588</v>
      </c>
      <c r="G145" t="s">
        <v>865</v>
      </c>
    </row>
    <row r="146" spans="1:7" x14ac:dyDescent="0.25">
      <c r="A146">
        <v>143</v>
      </c>
      <c r="B146" s="96" t="s">
        <v>246</v>
      </c>
      <c r="C146" s="30">
        <v>631080</v>
      </c>
      <c r="D146" t="s">
        <v>327</v>
      </c>
      <c r="E146" t="s">
        <v>430</v>
      </c>
      <c r="F146" t="s">
        <v>589</v>
      </c>
      <c r="G146" t="s">
        <v>866</v>
      </c>
    </row>
    <row r="147" spans="1:7" x14ac:dyDescent="0.25">
      <c r="A147">
        <v>144</v>
      </c>
      <c r="B147" s="96" t="s">
        <v>687</v>
      </c>
      <c r="C147" s="30">
        <v>631137</v>
      </c>
      <c r="D147" t="s">
        <v>334</v>
      </c>
      <c r="E147" t="s">
        <v>431</v>
      </c>
      <c r="F147" t="s">
        <v>590</v>
      </c>
      <c r="G147" t="s">
        <v>867</v>
      </c>
    </row>
    <row r="148" spans="1:7" x14ac:dyDescent="0.25">
      <c r="A148" s="13">
        <v>145</v>
      </c>
      <c r="B148" s="96" t="s">
        <v>247</v>
      </c>
      <c r="C148" s="30">
        <v>631084</v>
      </c>
      <c r="D148" t="s">
        <v>327</v>
      </c>
      <c r="E148" t="s">
        <v>432</v>
      </c>
      <c r="F148" t="s">
        <v>591</v>
      </c>
      <c r="G148" t="s">
        <v>868</v>
      </c>
    </row>
    <row r="149" spans="1:7" x14ac:dyDescent="0.25">
      <c r="A149">
        <v>146</v>
      </c>
      <c r="B149" s="96" t="s">
        <v>248</v>
      </c>
      <c r="C149" s="30">
        <v>631086</v>
      </c>
      <c r="D149" t="s">
        <v>327</v>
      </c>
      <c r="E149" t="s">
        <v>432</v>
      </c>
      <c r="F149" t="s">
        <v>591</v>
      </c>
      <c r="G149" t="s">
        <v>869</v>
      </c>
    </row>
    <row r="150" spans="1:7" x14ac:dyDescent="0.25">
      <c r="A150">
        <v>147</v>
      </c>
      <c r="B150" s="96" t="s">
        <v>249</v>
      </c>
      <c r="C150" s="30">
        <v>631172</v>
      </c>
      <c r="D150" t="s">
        <v>328</v>
      </c>
      <c r="E150" t="s">
        <v>433</v>
      </c>
      <c r="F150" t="s">
        <v>592</v>
      </c>
      <c r="G150" t="s">
        <v>870</v>
      </c>
    </row>
    <row r="151" spans="1:7" x14ac:dyDescent="0.25">
      <c r="A151">
        <v>148</v>
      </c>
      <c r="B151" s="96" t="s">
        <v>250</v>
      </c>
      <c r="C151" s="30">
        <v>631181</v>
      </c>
      <c r="D151" t="s">
        <v>328</v>
      </c>
      <c r="E151" t="s">
        <v>433</v>
      </c>
      <c r="F151" t="s">
        <v>592</v>
      </c>
      <c r="G151" t="s">
        <v>871</v>
      </c>
    </row>
    <row r="152" spans="1:7" x14ac:dyDescent="0.25">
      <c r="A152">
        <v>149</v>
      </c>
      <c r="B152" s="96" t="s">
        <v>251</v>
      </c>
      <c r="C152" s="30">
        <v>631120</v>
      </c>
      <c r="D152" t="s">
        <v>337</v>
      </c>
      <c r="E152" t="s">
        <v>435</v>
      </c>
      <c r="F152" t="s">
        <v>594</v>
      </c>
      <c r="G152" t="s">
        <v>872</v>
      </c>
    </row>
    <row r="153" spans="1:7" x14ac:dyDescent="0.25">
      <c r="A153">
        <v>150</v>
      </c>
      <c r="B153" s="96" t="s">
        <v>252</v>
      </c>
      <c r="C153" s="30">
        <v>631121</v>
      </c>
      <c r="D153" t="s">
        <v>337</v>
      </c>
      <c r="E153" t="s">
        <v>434</v>
      </c>
      <c r="F153" t="s">
        <v>593</v>
      </c>
      <c r="G153" t="s">
        <v>873</v>
      </c>
    </row>
    <row r="154" spans="1:7" x14ac:dyDescent="0.25">
      <c r="A154">
        <v>151</v>
      </c>
      <c r="B154" s="96" t="s">
        <v>253</v>
      </c>
      <c r="C154" s="30">
        <v>631012</v>
      </c>
      <c r="D154" t="s">
        <v>326</v>
      </c>
      <c r="E154" t="s">
        <v>351</v>
      </c>
      <c r="F154" t="s">
        <v>500</v>
      </c>
      <c r="G154" t="s">
        <v>874</v>
      </c>
    </row>
    <row r="155" spans="1:7" x14ac:dyDescent="0.25">
      <c r="A155">
        <v>152</v>
      </c>
      <c r="B155" s="96" t="s">
        <v>254</v>
      </c>
      <c r="C155" s="30">
        <v>631106</v>
      </c>
      <c r="D155" t="s">
        <v>341</v>
      </c>
      <c r="E155" t="s">
        <v>408</v>
      </c>
      <c r="F155" t="s">
        <v>562</v>
      </c>
      <c r="G155" t="s">
        <v>875</v>
      </c>
    </row>
    <row r="156" spans="1:7" x14ac:dyDescent="0.25">
      <c r="A156">
        <v>153</v>
      </c>
      <c r="B156" s="96" t="s">
        <v>255</v>
      </c>
      <c r="C156" s="30">
        <v>631058</v>
      </c>
      <c r="D156" t="s">
        <v>332</v>
      </c>
      <c r="E156" t="s">
        <v>438</v>
      </c>
      <c r="F156" t="s">
        <v>597</v>
      </c>
      <c r="G156" t="s">
        <v>876</v>
      </c>
    </row>
    <row r="157" spans="1:7" x14ac:dyDescent="0.25">
      <c r="A157">
        <v>154</v>
      </c>
      <c r="B157" s="96" t="s">
        <v>256</v>
      </c>
      <c r="C157" s="30">
        <v>631059</v>
      </c>
      <c r="D157" t="s">
        <v>332</v>
      </c>
      <c r="E157" t="s">
        <v>439</v>
      </c>
      <c r="F157" t="s">
        <v>598</v>
      </c>
      <c r="G157" t="s">
        <v>877</v>
      </c>
    </row>
    <row r="158" spans="1:7" x14ac:dyDescent="0.25">
      <c r="A158">
        <v>155</v>
      </c>
      <c r="B158" s="96" t="s">
        <v>257</v>
      </c>
      <c r="C158" s="30">
        <v>631212</v>
      </c>
      <c r="D158" t="s">
        <v>333</v>
      </c>
      <c r="E158" t="s">
        <v>440</v>
      </c>
      <c r="F158" t="s">
        <v>599</v>
      </c>
      <c r="G158" t="s">
        <v>878</v>
      </c>
    </row>
    <row r="159" spans="1:7" x14ac:dyDescent="0.25">
      <c r="A159">
        <v>156</v>
      </c>
      <c r="B159" s="96" t="s">
        <v>258</v>
      </c>
      <c r="C159" s="30">
        <v>631238</v>
      </c>
      <c r="D159" t="s">
        <v>336</v>
      </c>
      <c r="E159" s="17" t="s">
        <v>441</v>
      </c>
      <c r="F159" s="13" t="s">
        <v>600</v>
      </c>
      <c r="G159" t="s">
        <v>879</v>
      </c>
    </row>
    <row r="160" spans="1:7" x14ac:dyDescent="0.25">
      <c r="A160">
        <v>157</v>
      </c>
      <c r="B160" s="96" t="s">
        <v>688</v>
      </c>
      <c r="C160" s="30">
        <v>631254</v>
      </c>
      <c r="D160" t="s">
        <v>336</v>
      </c>
      <c r="E160" t="s">
        <v>442</v>
      </c>
      <c r="F160" t="s">
        <v>601</v>
      </c>
      <c r="G160" t="s">
        <v>880</v>
      </c>
    </row>
    <row r="161" spans="1:7" x14ac:dyDescent="0.25">
      <c r="A161">
        <v>158</v>
      </c>
      <c r="B161" s="96" t="s">
        <v>689</v>
      </c>
      <c r="C161" s="30">
        <v>631255</v>
      </c>
      <c r="D161" t="s">
        <v>336</v>
      </c>
      <c r="E161" t="s">
        <v>442</v>
      </c>
      <c r="F161" t="s">
        <v>601</v>
      </c>
      <c r="G161" t="s">
        <v>880</v>
      </c>
    </row>
    <row r="162" spans="1:7" x14ac:dyDescent="0.25">
      <c r="A162">
        <v>159</v>
      </c>
      <c r="B162" s="96" t="s">
        <v>259</v>
      </c>
      <c r="C162" s="30">
        <v>631004</v>
      </c>
      <c r="D162" t="s">
        <v>326</v>
      </c>
      <c r="E162" t="s">
        <v>1144</v>
      </c>
      <c r="F162" t="s">
        <v>1145</v>
      </c>
      <c r="G162" t="s">
        <v>881</v>
      </c>
    </row>
    <row r="163" spans="1:7" x14ac:dyDescent="0.25">
      <c r="A163">
        <v>160</v>
      </c>
      <c r="B163" s="96" t="s">
        <v>260</v>
      </c>
      <c r="C163" s="30">
        <v>631014</v>
      </c>
      <c r="D163" t="s">
        <v>326</v>
      </c>
      <c r="E163" t="s">
        <v>1144</v>
      </c>
      <c r="F163" t="s">
        <v>1145</v>
      </c>
      <c r="G163" t="s">
        <v>882</v>
      </c>
    </row>
    <row r="164" spans="1:7" x14ac:dyDescent="0.25">
      <c r="A164">
        <v>161</v>
      </c>
      <c r="B164" s="96" t="s">
        <v>261</v>
      </c>
      <c r="C164" s="30">
        <v>631249</v>
      </c>
      <c r="D164" t="s">
        <v>338</v>
      </c>
      <c r="E164" t="s">
        <v>1136</v>
      </c>
      <c r="F164" t="s">
        <v>1138</v>
      </c>
      <c r="G164" t="s">
        <v>883</v>
      </c>
    </row>
    <row r="165" spans="1:7" x14ac:dyDescent="0.25">
      <c r="A165">
        <v>162</v>
      </c>
      <c r="B165" s="96" t="s">
        <v>262</v>
      </c>
      <c r="C165" s="30">
        <v>631256</v>
      </c>
      <c r="D165" t="s">
        <v>338</v>
      </c>
      <c r="E165" t="s">
        <v>1136</v>
      </c>
      <c r="F165" t="s">
        <v>1138</v>
      </c>
      <c r="G165" t="s">
        <v>884</v>
      </c>
    </row>
    <row r="166" spans="1:7" x14ac:dyDescent="0.25">
      <c r="A166">
        <v>163</v>
      </c>
      <c r="B166" s="96" t="s">
        <v>690</v>
      </c>
      <c r="C166" s="30">
        <v>631257</v>
      </c>
      <c r="D166" t="s">
        <v>338</v>
      </c>
      <c r="E166" t="s">
        <v>1136</v>
      </c>
      <c r="F166" t="s">
        <v>1138</v>
      </c>
      <c r="G166" t="s">
        <v>747</v>
      </c>
    </row>
    <row r="167" spans="1:7" x14ac:dyDescent="0.25">
      <c r="A167">
        <v>164</v>
      </c>
      <c r="B167" s="96" t="s">
        <v>691</v>
      </c>
      <c r="C167" s="30">
        <v>631122</v>
      </c>
      <c r="D167" t="s">
        <v>337</v>
      </c>
      <c r="E167" t="s">
        <v>443</v>
      </c>
      <c r="F167" t="s">
        <v>602</v>
      </c>
      <c r="G167" t="s">
        <v>885</v>
      </c>
    </row>
    <row r="168" spans="1:7" x14ac:dyDescent="0.25">
      <c r="A168">
        <v>165</v>
      </c>
      <c r="B168" s="96" t="s">
        <v>263</v>
      </c>
      <c r="C168" s="30">
        <v>631061</v>
      </c>
      <c r="D168" t="s">
        <v>332</v>
      </c>
      <c r="E168" t="s">
        <v>444</v>
      </c>
      <c r="F168" t="s">
        <v>603</v>
      </c>
      <c r="G168" t="s">
        <v>886</v>
      </c>
    </row>
    <row r="169" spans="1:7" x14ac:dyDescent="0.25">
      <c r="A169">
        <v>166</v>
      </c>
      <c r="B169" s="96" t="s">
        <v>692</v>
      </c>
      <c r="C169" s="30">
        <v>631034</v>
      </c>
      <c r="D169" t="s">
        <v>331</v>
      </c>
      <c r="E169" t="s">
        <v>369</v>
      </c>
      <c r="F169" t="s">
        <v>518</v>
      </c>
      <c r="G169" t="s">
        <v>887</v>
      </c>
    </row>
    <row r="170" spans="1:7" x14ac:dyDescent="0.25">
      <c r="A170">
        <v>167</v>
      </c>
      <c r="B170" s="96" t="s">
        <v>264</v>
      </c>
      <c r="C170" s="30">
        <v>631214</v>
      </c>
      <c r="D170" t="s">
        <v>333</v>
      </c>
      <c r="E170" t="s">
        <v>445</v>
      </c>
      <c r="F170" t="s">
        <v>604</v>
      </c>
      <c r="G170" t="s">
        <v>888</v>
      </c>
    </row>
    <row r="171" spans="1:7" x14ac:dyDescent="0.25">
      <c r="A171">
        <v>168</v>
      </c>
      <c r="B171" s="96" t="s">
        <v>265</v>
      </c>
      <c r="C171" s="30">
        <v>631109</v>
      </c>
      <c r="D171" t="s">
        <v>341</v>
      </c>
      <c r="E171" s="17" t="s">
        <v>447</v>
      </c>
      <c r="F171" s="17" t="s">
        <v>607</v>
      </c>
      <c r="G171" t="s">
        <v>889</v>
      </c>
    </row>
    <row r="172" spans="1:7" x14ac:dyDescent="0.25">
      <c r="A172" s="13">
        <v>169</v>
      </c>
      <c r="B172" s="96" t="s">
        <v>266</v>
      </c>
      <c r="C172" s="30">
        <v>631087</v>
      </c>
      <c r="D172" t="s">
        <v>327</v>
      </c>
      <c r="E172" s="17" t="s">
        <v>345</v>
      </c>
      <c r="F172" s="13" t="s">
        <v>492</v>
      </c>
      <c r="G172" t="s">
        <v>890</v>
      </c>
    </row>
    <row r="173" spans="1:7" x14ac:dyDescent="0.25">
      <c r="A173">
        <v>170</v>
      </c>
      <c r="B173" s="96" t="s">
        <v>267</v>
      </c>
      <c r="C173" s="30">
        <v>631193</v>
      </c>
      <c r="D173" t="s">
        <v>335</v>
      </c>
      <c r="E173" s="21" t="s">
        <v>1131</v>
      </c>
      <c r="F173" s="21" t="s">
        <v>1132</v>
      </c>
      <c r="G173" t="s">
        <v>891</v>
      </c>
    </row>
    <row r="174" spans="1:7" x14ac:dyDescent="0.25">
      <c r="A174">
        <v>171</v>
      </c>
      <c r="B174" s="96" t="s">
        <v>693</v>
      </c>
      <c r="C174" s="30">
        <v>631139</v>
      </c>
      <c r="D174" t="s">
        <v>334</v>
      </c>
      <c r="E174" t="s">
        <v>449</v>
      </c>
      <c r="F174" t="s">
        <v>609</v>
      </c>
      <c r="G174" t="s">
        <v>892</v>
      </c>
    </row>
    <row r="175" spans="1:7" x14ac:dyDescent="0.25">
      <c r="A175">
        <v>172</v>
      </c>
      <c r="B175" s="96" t="s">
        <v>694</v>
      </c>
      <c r="C175" s="30">
        <v>631141</v>
      </c>
      <c r="D175" t="s">
        <v>334</v>
      </c>
      <c r="E175" t="s">
        <v>449</v>
      </c>
      <c r="F175" s="17" t="s">
        <v>609</v>
      </c>
      <c r="G175" t="s">
        <v>747</v>
      </c>
    </row>
    <row r="176" spans="1:7" x14ac:dyDescent="0.25">
      <c r="A176">
        <v>173</v>
      </c>
      <c r="B176" s="96" t="s">
        <v>268</v>
      </c>
      <c r="C176" s="30">
        <v>631138</v>
      </c>
      <c r="D176" t="s">
        <v>334</v>
      </c>
      <c r="E176" t="s">
        <v>448</v>
      </c>
      <c r="F176" t="s">
        <v>608</v>
      </c>
      <c r="G176" t="s">
        <v>893</v>
      </c>
    </row>
    <row r="177" spans="1:7" x14ac:dyDescent="0.25">
      <c r="A177">
        <v>174</v>
      </c>
      <c r="B177" s="96" t="s">
        <v>269</v>
      </c>
      <c r="C177" s="30">
        <v>631258</v>
      </c>
      <c r="D177" t="s">
        <v>342</v>
      </c>
      <c r="E177" t="s">
        <v>450</v>
      </c>
      <c r="F177" t="s">
        <v>610</v>
      </c>
      <c r="G177" t="s">
        <v>894</v>
      </c>
    </row>
    <row r="178" spans="1:7" x14ac:dyDescent="0.25">
      <c r="A178">
        <v>175</v>
      </c>
      <c r="B178" s="96" t="s">
        <v>695</v>
      </c>
      <c r="C178" s="30">
        <v>631259</v>
      </c>
      <c r="D178" t="s">
        <v>342</v>
      </c>
      <c r="E178" t="s">
        <v>450</v>
      </c>
      <c r="F178" t="s">
        <v>610</v>
      </c>
      <c r="G178" t="s">
        <v>747</v>
      </c>
    </row>
    <row r="179" spans="1:7" x14ac:dyDescent="0.25">
      <c r="A179">
        <v>176</v>
      </c>
      <c r="B179" s="96" t="s">
        <v>696</v>
      </c>
      <c r="C179" s="30">
        <v>631135</v>
      </c>
      <c r="D179" t="s">
        <v>334</v>
      </c>
      <c r="E179" t="s">
        <v>731</v>
      </c>
      <c r="F179" t="s">
        <v>736</v>
      </c>
      <c r="G179" t="s">
        <v>747</v>
      </c>
    </row>
    <row r="180" spans="1:7" x14ac:dyDescent="0.25">
      <c r="A180">
        <v>177</v>
      </c>
      <c r="B180" s="96" t="s">
        <v>697</v>
      </c>
      <c r="C180" s="30">
        <v>631136</v>
      </c>
      <c r="D180" t="s">
        <v>334</v>
      </c>
      <c r="E180" t="s">
        <v>731</v>
      </c>
      <c r="F180" t="s">
        <v>736</v>
      </c>
      <c r="G180" t="s">
        <v>747</v>
      </c>
    </row>
    <row r="181" spans="1:7" x14ac:dyDescent="0.25">
      <c r="A181">
        <v>178</v>
      </c>
      <c r="B181" s="96" t="s">
        <v>698</v>
      </c>
      <c r="C181" s="30">
        <v>631278</v>
      </c>
      <c r="D181" t="s">
        <v>334</v>
      </c>
      <c r="E181" t="s">
        <v>731</v>
      </c>
      <c r="F181" t="s">
        <v>736</v>
      </c>
      <c r="G181" t="s">
        <v>747</v>
      </c>
    </row>
    <row r="182" spans="1:7" x14ac:dyDescent="0.25">
      <c r="A182">
        <v>179</v>
      </c>
      <c r="B182" s="96" t="s">
        <v>270</v>
      </c>
      <c r="C182" s="30">
        <v>631110</v>
      </c>
      <c r="D182" t="s">
        <v>341</v>
      </c>
      <c r="E182" t="s">
        <v>462</v>
      </c>
      <c r="F182" t="s">
        <v>622</v>
      </c>
      <c r="G182" t="s">
        <v>895</v>
      </c>
    </row>
    <row r="183" spans="1:7" x14ac:dyDescent="0.25">
      <c r="A183">
        <v>180</v>
      </c>
      <c r="B183" s="96" t="s">
        <v>699</v>
      </c>
      <c r="C183" s="30">
        <v>631111</v>
      </c>
      <c r="D183" t="s">
        <v>341</v>
      </c>
      <c r="E183" s="17" t="s">
        <v>462</v>
      </c>
      <c r="F183" s="17" t="s">
        <v>622</v>
      </c>
      <c r="G183" t="s">
        <v>747</v>
      </c>
    </row>
    <row r="184" spans="1:7" x14ac:dyDescent="0.25">
      <c r="A184">
        <v>181</v>
      </c>
      <c r="B184" s="96" t="s">
        <v>700</v>
      </c>
      <c r="C184" s="30">
        <v>631112</v>
      </c>
      <c r="D184" t="s">
        <v>341</v>
      </c>
      <c r="E184" t="s">
        <v>462</v>
      </c>
      <c r="F184" t="s">
        <v>622</v>
      </c>
      <c r="G184" t="s">
        <v>747</v>
      </c>
    </row>
    <row r="185" spans="1:7" x14ac:dyDescent="0.25">
      <c r="A185">
        <v>182</v>
      </c>
      <c r="B185" s="96" t="s">
        <v>701</v>
      </c>
      <c r="C185" s="30">
        <v>631277</v>
      </c>
      <c r="D185" t="s">
        <v>341</v>
      </c>
      <c r="E185" t="s">
        <v>462</v>
      </c>
      <c r="F185" t="s">
        <v>622</v>
      </c>
      <c r="G185" t="s">
        <v>747</v>
      </c>
    </row>
    <row r="186" spans="1:7" x14ac:dyDescent="0.25">
      <c r="A186">
        <v>183</v>
      </c>
      <c r="B186" s="96" t="s">
        <v>271</v>
      </c>
      <c r="C186" s="30">
        <v>631005</v>
      </c>
      <c r="D186" t="s">
        <v>326</v>
      </c>
      <c r="E186" t="s">
        <v>348</v>
      </c>
      <c r="F186" t="s">
        <v>497</v>
      </c>
      <c r="G186" t="s">
        <v>896</v>
      </c>
    </row>
    <row r="187" spans="1:7" x14ac:dyDescent="0.25">
      <c r="A187">
        <v>184</v>
      </c>
      <c r="B187" s="96" t="s">
        <v>702</v>
      </c>
      <c r="C187" s="30">
        <v>631006</v>
      </c>
      <c r="D187" t="s">
        <v>326</v>
      </c>
      <c r="E187" t="s">
        <v>348</v>
      </c>
      <c r="F187" t="s">
        <v>497</v>
      </c>
      <c r="G187" t="s">
        <v>747</v>
      </c>
    </row>
    <row r="188" spans="1:7" x14ac:dyDescent="0.25">
      <c r="A188">
        <v>185</v>
      </c>
      <c r="B188" s="96" t="s">
        <v>272</v>
      </c>
      <c r="C188" s="30">
        <v>631007</v>
      </c>
      <c r="D188" t="s">
        <v>326</v>
      </c>
      <c r="E188" t="s">
        <v>348</v>
      </c>
      <c r="F188" t="s">
        <v>497</v>
      </c>
      <c r="G188" t="s">
        <v>897</v>
      </c>
    </row>
    <row r="189" spans="1:7" x14ac:dyDescent="0.25">
      <c r="A189">
        <v>186</v>
      </c>
      <c r="B189" s="96" t="s">
        <v>273</v>
      </c>
      <c r="C189" s="30">
        <v>631195</v>
      </c>
      <c r="D189" t="s">
        <v>335</v>
      </c>
      <c r="E189" t="s">
        <v>452</v>
      </c>
      <c r="F189" t="s">
        <v>612</v>
      </c>
      <c r="G189" t="s">
        <v>898</v>
      </c>
    </row>
    <row r="190" spans="1:7" x14ac:dyDescent="0.25">
      <c r="A190">
        <v>187</v>
      </c>
      <c r="B190" s="96" t="s">
        <v>274</v>
      </c>
      <c r="C190" s="30">
        <v>631196</v>
      </c>
      <c r="D190" t="s">
        <v>335</v>
      </c>
      <c r="E190" t="s">
        <v>453</v>
      </c>
      <c r="F190" t="s">
        <v>613</v>
      </c>
      <c r="G190" t="s">
        <v>899</v>
      </c>
    </row>
    <row r="191" spans="1:7" x14ac:dyDescent="0.25">
      <c r="A191">
        <v>188</v>
      </c>
      <c r="B191" s="96" t="s">
        <v>275</v>
      </c>
      <c r="C191" s="30">
        <v>631198</v>
      </c>
      <c r="D191" t="s">
        <v>335</v>
      </c>
      <c r="E191" t="s">
        <v>454</v>
      </c>
      <c r="F191" t="s">
        <v>614</v>
      </c>
      <c r="G191" t="s">
        <v>900</v>
      </c>
    </row>
    <row r="192" spans="1:7" x14ac:dyDescent="0.25">
      <c r="A192">
        <v>189</v>
      </c>
      <c r="B192" s="96" t="s">
        <v>276</v>
      </c>
      <c r="C192" s="30">
        <v>631197</v>
      </c>
      <c r="D192" t="s">
        <v>335</v>
      </c>
      <c r="E192" s="21" t="s">
        <v>1131</v>
      </c>
      <c r="F192" s="21" t="s">
        <v>1132</v>
      </c>
      <c r="G192" t="s">
        <v>901</v>
      </c>
    </row>
    <row r="193" spans="1:7" x14ac:dyDescent="0.25">
      <c r="A193">
        <v>190</v>
      </c>
      <c r="B193" s="96" t="s">
        <v>277</v>
      </c>
      <c r="C193" s="30">
        <v>631202</v>
      </c>
      <c r="D193" t="s">
        <v>335</v>
      </c>
      <c r="E193" t="s">
        <v>485</v>
      </c>
      <c r="F193" t="s">
        <v>647</v>
      </c>
      <c r="G193" t="s">
        <v>902</v>
      </c>
    </row>
    <row r="194" spans="1:7" x14ac:dyDescent="0.25">
      <c r="A194">
        <v>191</v>
      </c>
      <c r="B194" s="96" t="s">
        <v>278</v>
      </c>
      <c r="C194" s="30">
        <v>631215</v>
      </c>
      <c r="D194" t="s">
        <v>333</v>
      </c>
      <c r="E194" t="s">
        <v>446</v>
      </c>
      <c r="F194" t="s">
        <v>605</v>
      </c>
      <c r="G194" t="s">
        <v>1172</v>
      </c>
    </row>
    <row r="195" spans="1:7" x14ac:dyDescent="0.25">
      <c r="A195">
        <v>192</v>
      </c>
      <c r="B195" s="96" t="s">
        <v>279</v>
      </c>
      <c r="C195" s="30">
        <v>631239</v>
      </c>
      <c r="D195" t="s">
        <v>333</v>
      </c>
      <c r="E195" t="s">
        <v>446</v>
      </c>
      <c r="F195" t="s">
        <v>605</v>
      </c>
      <c r="G195" t="s">
        <v>903</v>
      </c>
    </row>
    <row r="196" spans="1:7" x14ac:dyDescent="0.25">
      <c r="A196" s="13">
        <v>193</v>
      </c>
      <c r="B196" s="96" t="s">
        <v>280</v>
      </c>
      <c r="C196" s="30">
        <v>631216</v>
      </c>
      <c r="D196" t="s">
        <v>333</v>
      </c>
      <c r="E196" t="s">
        <v>455</v>
      </c>
      <c r="F196" t="s">
        <v>615</v>
      </c>
      <c r="G196" t="s">
        <v>904</v>
      </c>
    </row>
    <row r="197" spans="1:7" x14ac:dyDescent="0.25">
      <c r="A197">
        <v>194</v>
      </c>
      <c r="B197" s="96" t="s">
        <v>281</v>
      </c>
      <c r="C197" s="30">
        <v>631125</v>
      </c>
      <c r="D197" t="s">
        <v>337</v>
      </c>
      <c r="E197" t="s">
        <v>456</v>
      </c>
      <c r="F197" t="s">
        <v>616</v>
      </c>
      <c r="G197" t="s">
        <v>905</v>
      </c>
    </row>
    <row r="198" spans="1:7" x14ac:dyDescent="0.25">
      <c r="A198">
        <v>195</v>
      </c>
      <c r="B198" s="96" t="s">
        <v>282</v>
      </c>
      <c r="C198" s="30">
        <v>631016</v>
      </c>
      <c r="D198" t="s">
        <v>326</v>
      </c>
      <c r="E198" t="s">
        <v>457</v>
      </c>
      <c r="F198" t="s">
        <v>617</v>
      </c>
      <c r="G198" t="s">
        <v>906</v>
      </c>
    </row>
    <row r="199" spans="1:7" x14ac:dyDescent="0.25">
      <c r="A199">
        <v>196</v>
      </c>
      <c r="B199" s="96" t="s">
        <v>283</v>
      </c>
      <c r="C199" s="30">
        <v>631072</v>
      </c>
      <c r="D199" t="s">
        <v>330</v>
      </c>
      <c r="E199" t="s">
        <v>458</v>
      </c>
      <c r="F199" t="s">
        <v>618</v>
      </c>
      <c r="G199" t="s">
        <v>907</v>
      </c>
    </row>
    <row r="200" spans="1:7" x14ac:dyDescent="0.25">
      <c r="A200">
        <v>197</v>
      </c>
      <c r="B200" s="96" t="s">
        <v>284</v>
      </c>
      <c r="C200" s="30">
        <v>631073</v>
      </c>
      <c r="D200" t="s">
        <v>330</v>
      </c>
      <c r="E200" t="s">
        <v>459</v>
      </c>
      <c r="F200" t="s">
        <v>619</v>
      </c>
      <c r="G200" t="s">
        <v>908</v>
      </c>
    </row>
    <row r="201" spans="1:7" x14ac:dyDescent="0.25">
      <c r="A201">
        <v>198</v>
      </c>
      <c r="B201" s="96" t="s">
        <v>285</v>
      </c>
      <c r="C201" s="30">
        <v>631074</v>
      </c>
      <c r="D201" t="s">
        <v>330</v>
      </c>
      <c r="E201" t="s">
        <v>396</v>
      </c>
      <c r="F201" t="s">
        <v>549</v>
      </c>
      <c r="G201" t="s">
        <v>909</v>
      </c>
    </row>
    <row r="202" spans="1:7" x14ac:dyDescent="0.25">
      <c r="A202">
        <v>199</v>
      </c>
      <c r="B202" s="96" t="s">
        <v>286</v>
      </c>
      <c r="C202" s="30">
        <v>631045</v>
      </c>
      <c r="D202" t="s">
        <v>329</v>
      </c>
      <c r="E202" t="s">
        <v>460</v>
      </c>
      <c r="F202" t="s">
        <v>620</v>
      </c>
      <c r="G202" t="s">
        <v>910</v>
      </c>
    </row>
    <row r="203" spans="1:7" x14ac:dyDescent="0.25">
      <c r="A203">
        <v>200</v>
      </c>
      <c r="B203" s="96" t="s">
        <v>703</v>
      </c>
      <c r="C203" s="30">
        <v>631082</v>
      </c>
      <c r="D203" t="s">
        <v>328</v>
      </c>
      <c r="E203" s="17" t="s">
        <v>461</v>
      </c>
      <c r="F203" t="s">
        <v>621</v>
      </c>
      <c r="G203" t="s">
        <v>747</v>
      </c>
    </row>
    <row r="204" spans="1:7" x14ac:dyDescent="0.25">
      <c r="A204">
        <v>201</v>
      </c>
      <c r="B204" s="96" t="s">
        <v>287</v>
      </c>
      <c r="C204" s="30">
        <v>631088</v>
      </c>
      <c r="D204" t="s">
        <v>328</v>
      </c>
      <c r="E204" t="s">
        <v>461</v>
      </c>
      <c r="F204" t="s">
        <v>621</v>
      </c>
      <c r="G204" t="s">
        <v>911</v>
      </c>
    </row>
    <row r="205" spans="1:7" x14ac:dyDescent="0.25">
      <c r="A205">
        <v>202</v>
      </c>
      <c r="B205" s="96" t="s">
        <v>288</v>
      </c>
      <c r="C205" s="30">
        <v>631263</v>
      </c>
      <c r="D205" t="s">
        <v>342</v>
      </c>
      <c r="E205" s="17" t="s">
        <v>464</v>
      </c>
      <c r="F205" s="17" t="s">
        <v>624</v>
      </c>
      <c r="G205" t="s">
        <v>912</v>
      </c>
    </row>
    <row r="206" spans="1:7" x14ac:dyDescent="0.25">
      <c r="A206">
        <v>203</v>
      </c>
      <c r="B206" s="96" t="s">
        <v>289</v>
      </c>
      <c r="C206" s="30">
        <v>631126</v>
      </c>
      <c r="D206" t="s">
        <v>327</v>
      </c>
      <c r="E206" t="s">
        <v>465</v>
      </c>
      <c r="F206" t="s">
        <v>625</v>
      </c>
      <c r="G206" t="s">
        <v>913</v>
      </c>
    </row>
    <row r="207" spans="1:7" x14ac:dyDescent="0.25">
      <c r="A207">
        <v>204</v>
      </c>
      <c r="B207" s="96" t="s">
        <v>704</v>
      </c>
      <c r="C207" s="30">
        <v>631247</v>
      </c>
      <c r="D207" t="s">
        <v>342</v>
      </c>
      <c r="E207" s="17" t="s">
        <v>466</v>
      </c>
      <c r="F207" s="13" t="s">
        <v>626</v>
      </c>
      <c r="G207" t="s">
        <v>747</v>
      </c>
    </row>
    <row r="208" spans="1:7" x14ac:dyDescent="0.25">
      <c r="A208">
        <v>205</v>
      </c>
      <c r="B208" s="96" t="s">
        <v>290</v>
      </c>
      <c r="C208" s="97">
        <v>631264</v>
      </c>
      <c r="D208" t="s">
        <v>342</v>
      </c>
      <c r="E208" t="s">
        <v>466</v>
      </c>
      <c r="F208" t="s">
        <v>626</v>
      </c>
      <c r="G208" t="s">
        <v>914</v>
      </c>
    </row>
    <row r="209" spans="1:7" x14ac:dyDescent="0.25">
      <c r="A209">
        <v>206</v>
      </c>
      <c r="B209" s="96" t="s">
        <v>705</v>
      </c>
      <c r="C209" s="30">
        <v>631265</v>
      </c>
      <c r="D209" t="s">
        <v>342</v>
      </c>
      <c r="E209" t="s">
        <v>466</v>
      </c>
      <c r="F209" t="s">
        <v>626</v>
      </c>
      <c r="G209" t="s">
        <v>747</v>
      </c>
    </row>
    <row r="210" spans="1:7" x14ac:dyDescent="0.25">
      <c r="A210">
        <v>207</v>
      </c>
      <c r="B210" s="96" t="s">
        <v>291</v>
      </c>
      <c r="C210" s="30">
        <v>631026</v>
      </c>
      <c r="D210" t="s">
        <v>331</v>
      </c>
      <c r="E210" s="17" t="s">
        <v>372</v>
      </c>
      <c r="F210" s="17" t="s">
        <v>521</v>
      </c>
      <c r="G210" t="s">
        <v>915</v>
      </c>
    </row>
    <row r="211" spans="1:7" x14ac:dyDescent="0.25">
      <c r="A211">
        <v>208</v>
      </c>
      <c r="B211" s="96" t="s">
        <v>292</v>
      </c>
      <c r="C211" s="30">
        <v>631027</v>
      </c>
      <c r="D211" t="s">
        <v>331</v>
      </c>
      <c r="E211" t="s">
        <v>372</v>
      </c>
      <c r="F211" t="s">
        <v>521</v>
      </c>
      <c r="G211" t="s">
        <v>916</v>
      </c>
    </row>
    <row r="212" spans="1:7" x14ac:dyDescent="0.25">
      <c r="A212">
        <v>209</v>
      </c>
      <c r="B212" s="96" t="s">
        <v>706</v>
      </c>
      <c r="C212" s="30">
        <v>631123</v>
      </c>
      <c r="D212" t="s">
        <v>337</v>
      </c>
      <c r="E212" t="s">
        <v>436</v>
      </c>
      <c r="F212" t="s">
        <v>595</v>
      </c>
      <c r="G212" t="s">
        <v>917</v>
      </c>
    </row>
    <row r="213" spans="1:7" x14ac:dyDescent="0.25">
      <c r="A213">
        <v>210</v>
      </c>
      <c r="B213" s="96" t="s">
        <v>707</v>
      </c>
      <c r="C213" s="30">
        <v>631124</v>
      </c>
      <c r="D213" t="s">
        <v>337</v>
      </c>
      <c r="E213" s="17" t="s">
        <v>436</v>
      </c>
      <c r="F213" s="17" t="s">
        <v>595</v>
      </c>
      <c r="G213" t="s">
        <v>918</v>
      </c>
    </row>
    <row r="214" spans="1:7" x14ac:dyDescent="0.25">
      <c r="A214">
        <v>211</v>
      </c>
      <c r="B214" s="96" t="s">
        <v>293</v>
      </c>
      <c r="C214" s="30">
        <v>631270</v>
      </c>
      <c r="D214" t="s">
        <v>342</v>
      </c>
      <c r="E214" s="17" t="s">
        <v>479</v>
      </c>
      <c r="F214" s="17" t="s">
        <v>641</v>
      </c>
      <c r="G214" t="s">
        <v>919</v>
      </c>
    </row>
    <row r="215" spans="1:7" x14ac:dyDescent="0.25">
      <c r="A215">
        <v>212</v>
      </c>
      <c r="B215" s="96" t="s">
        <v>294</v>
      </c>
      <c r="C215" s="30">
        <v>631008</v>
      </c>
      <c r="D215" t="s">
        <v>326</v>
      </c>
      <c r="E215" t="s">
        <v>349</v>
      </c>
      <c r="F215" t="s">
        <v>498</v>
      </c>
      <c r="G215" t="s">
        <v>920</v>
      </c>
    </row>
    <row r="216" spans="1:7" x14ac:dyDescent="0.25">
      <c r="A216">
        <v>213</v>
      </c>
      <c r="B216" s="96" t="s">
        <v>295</v>
      </c>
      <c r="C216" s="30">
        <v>631010</v>
      </c>
      <c r="D216" t="s">
        <v>326</v>
      </c>
      <c r="E216" t="s">
        <v>349</v>
      </c>
      <c r="F216" t="s">
        <v>498</v>
      </c>
      <c r="G216" t="s">
        <v>921</v>
      </c>
    </row>
    <row r="217" spans="1:7" x14ac:dyDescent="0.25">
      <c r="A217">
        <v>214</v>
      </c>
      <c r="B217" s="96" t="s">
        <v>296</v>
      </c>
      <c r="C217" s="30">
        <v>631063</v>
      </c>
      <c r="D217" t="s">
        <v>330</v>
      </c>
      <c r="E217" t="s">
        <v>354</v>
      </c>
      <c r="F217" t="s">
        <v>503</v>
      </c>
      <c r="G217" t="s">
        <v>922</v>
      </c>
    </row>
    <row r="218" spans="1:7" x14ac:dyDescent="0.25">
      <c r="A218">
        <v>215</v>
      </c>
      <c r="B218" s="96" t="s">
        <v>297</v>
      </c>
      <c r="C218" s="30">
        <v>631065</v>
      </c>
      <c r="D218" t="s">
        <v>330</v>
      </c>
      <c r="E218" t="s">
        <v>354</v>
      </c>
      <c r="F218" t="s">
        <v>503</v>
      </c>
      <c r="G218" t="s">
        <v>923</v>
      </c>
    </row>
    <row r="219" spans="1:7" x14ac:dyDescent="0.25">
      <c r="A219">
        <v>216</v>
      </c>
      <c r="B219" s="96" t="s">
        <v>708</v>
      </c>
      <c r="C219" s="30">
        <v>631194</v>
      </c>
      <c r="D219" t="s">
        <v>335</v>
      </c>
      <c r="E219" t="s">
        <v>451</v>
      </c>
      <c r="F219" t="s">
        <v>611</v>
      </c>
      <c r="G219" t="s">
        <v>924</v>
      </c>
    </row>
    <row r="220" spans="1:7" x14ac:dyDescent="0.25">
      <c r="A220">
        <v>217</v>
      </c>
      <c r="B220" s="96" t="s">
        <v>298</v>
      </c>
      <c r="C220" s="30">
        <v>631201</v>
      </c>
      <c r="D220" t="s">
        <v>335</v>
      </c>
      <c r="E220" t="s">
        <v>451</v>
      </c>
      <c r="F220" s="17" t="s">
        <v>611</v>
      </c>
      <c r="G220" t="s">
        <v>925</v>
      </c>
    </row>
    <row r="221" spans="1:7" x14ac:dyDescent="0.25">
      <c r="A221">
        <v>218</v>
      </c>
      <c r="B221" s="96" t="s">
        <v>299</v>
      </c>
      <c r="C221" s="30">
        <v>631062</v>
      </c>
      <c r="D221" t="s">
        <v>332</v>
      </c>
      <c r="E221" t="s">
        <v>385</v>
      </c>
      <c r="F221" t="s">
        <v>534</v>
      </c>
      <c r="G221" t="s">
        <v>926</v>
      </c>
    </row>
    <row r="222" spans="1:7" x14ac:dyDescent="0.25">
      <c r="A222">
        <v>219</v>
      </c>
      <c r="B222" s="96" t="s">
        <v>709</v>
      </c>
      <c r="C222" s="30">
        <v>631271</v>
      </c>
      <c r="D222" t="s">
        <v>342</v>
      </c>
      <c r="E222" t="s">
        <v>484</v>
      </c>
      <c r="F222" t="s">
        <v>646</v>
      </c>
      <c r="G222" t="s">
        <v>927</v>
      </c>
    </row>
    <row r="223" spans="1:7" x14ac:dyDescent="0.25">
      <c r="A223">
        <v>220</v>
      </c>
      <c r="B223" t="s">
        <v>710</v>
      </c>
      <c r="C223" s="30">
        <v>631221</v>
      </c>
      <c r="D223" t="s">
        <v>342</v>
      </c>
      <c r="E223" s="20" t="s">
        <v>463</v>
      </c>
      <c r="F223" t="s">
        <v>623</v>
      </c>
      <c r="G223" t="s">
        <v>747</v>
      </c>
    </row>
    <row r="224" spans="1:7" x14ac:dyDescent="0.25">
      <c r="A224">
        <v>221</v>
      </c>
      <c r="B224" t="s">
        <v>711</v>
      </c>
      <c r="C224" s="30">
        <v>631260</v>
      </c>
      <c r="D224" s="20" t="s">
        <v>342</v>
      </c>
      <c r="E224" s="20" t="s">
        <v>463</v>
      </c>
      <c r="F224" t="s">
        <v>623</v>
      </c>
      <c r="G224" t="s">
        <v>928</v>
      </c>
    </row>
    <row r="225" spans="1:7" x14ac:dyDescent="0.25">
      <c r="A225">
        <v>222</v>
      </c>
      <c r="B225" t="s">
        <v>712</v>
      </c>
      <c r="C225" s="30">
        <v>631261</v>
      </c>
      <c r="D225" s="20" t="s">
        <v>342</v>
      </c>
      <c r="E225" s="20" t="s">
        <v>732</v>
      </c>
      <c r="F225" t="s">
        <v>737</v>
      </c>
      <c r="G225" t="s">
        <v>747</v>
      </c>
    </row>
    <row r="226" spans="1:7" x14ac:dyDescent="0.25">
      <c r="A226">
        <v>223</v>
      </c>
      <c r="B226" t="s">
        <v>713</v>
      </c>
      <c r="C226" s="30">
        <v>631262</v>
      </c>
      <c r="D226" s="20" t="s">
        <v>342</v>
      </c>
      <c r="E226" s="20" t="s">
        <v>733</v>
      </c>
      <c r="F226" t="s">
        <v>738</v>
      </c>
      <c r="G226" t="s">
        <v>747</v>
      </c>
    </row>
    <row r="227" spans="1:7" x14ac:dyDescent="0.25">
      <c r="A227">
        <v>224</v>
      </c>
      <c r="B227" t="s">
        <v>300</v>
      </c>
      <c r="C227" s="30">
        <v>631217</v>
      </c>
      <c r="D227" s="3" t="s">
        <v>333</v>
      </c>
      <c r="E227" s="20" t="s">
        <v>467</v>
      </c>
      <c r="F227" t="s">
        <v>627</v>
      </c>
      <c r="G227" t="s">
        <v>929</v>
      </c>
    </row>
    <row r="228" spans="1:7" x14ac:dyDescent="0.25">
      <c r="A228">
        <v>225</v>
      </c>
      <c r="B228" t="s">
        <v>714</v>
      </c>
      <c r="C228" s="30">
        <v>631218</v>
      </c>
      <c r="D228" s="3" t="s">
        <v>333</v>
      </c>
      <c r="E228" s="20" t="s">
        <v>467</v>
      </c>
      <c r="F228" t="s">
        <v>627</v>
      </c>
      <c r="G228" t="s">
        <v>747</v>
      </c>
    </row>
    <row r="229" spans="1:7" x14ac:dyDescent="0.25">
      <c r="A229">
        <v>226</v>
      </c>
      <c r="B229" t="s">
        <v>715</v>
      </c>
      <c r="C229" s="30">
        <v>631279</v>
      </c>
      <c r="D229" s="3" t="s">
        <v>333</v>
      </c>
      <c r="E229" s="20" t="s">
        <v>467</v>
      </c>
      <c r="F229" t="s">
        <v>627</v>
      </c>
      <c r="G229" t="s">
        <v>747</v>
      </c>
    </row>
    <row r="230" spans="1:7" x14ac:dyDescent="0.25">
      <c r="A230">
        <v>227</v>
      </c>
      <c r="B230" t="s">
        <v>301</v>
      </c>
      <c r="C230" s="30">
        <v>631097</v>
      </c>
      <c r="D230" s="20" t="s">
        <v>340</v>
      </c>
      <c r="E230" s="20" t="s">
        <v>468</v>
      </c>
      <c r="F230" t="s">
        <v>628</v>
      </c>
      <c r="G230" t="s">
        <v>930</v>
      </c>
    </row>
    <row r="231" spans="1:7" x14ac:dyDescent="0.25">
      <c r="A231">
        <v>228</v>
      </c>
      <c r="B231" t="s">
        <v>302</v>
      </c>
      <c r="C231" s="30">
        <v>631155</v>
      </c>
      <c r="D231" s="20" t="s">
        <v>339</v>
      </c>
      <c r="E231" s="20" t="s">
        <v>469</v>
      </c>
      <c r="F231" t="s">
        <v>629</v>
      </c>
      <c r="G231" t="s">
        <v>931</v>
      </c>
    </row>
    <row r="232" spans="1:7" x14ac:dyDescent="0.25">
      <c r="A232">
        <v>229</v>
      </c>
      <c r="B232" t="s">
        <v>303</v>
      </c>
      <c r="C232" s="30">
        <v>631153</v>
      </c>
      <c r="D232" s="20" t="s">
        <v>339</v>
      </c>
      <c r="E232" s="20" t="s">
        <v>470</v>
      </c>
      <c r="F232" t="s">
        <v>630</v>
      </c>
      <c r="G232" t="s">
        <v>932</v>
      </c>
    </row>
    <row r="233" spans="1:7" x14ac:dyDescent="0.25">
      <c r="A233">
        <v>230</v>
      </c>
      <c r="B233" t="s">
        <v>304</v>
      </c>
      <c r="C233" s="30">
        <v>631199</v>
      </c>
      <c r="D233" s="3" t="s">
        <v>335</v>
      </c>
      <c r="E233" s="20" t="s">
        <v>471</v>
      </c>
      <c r="F233" t="s">
        <v>631</v>
      </c>
      <c r="G233" t="s">
        <v>933</v>
      </c>
    </row>
    <row r="234" spans="1:7" x14ac:dyDescent="0.25">
      <c r="A234">
        <v>231</v>
      </c>
      <c r="B234" t="s">
        <v>716</v>
      </c>
      <c r="C234" s="30">
        <v>631200</v>
      </c>
      <c r="D234" s="20" t="s">
        <v>335</v>
      </c>
      <c r="E234" s="20" t="s">
        <v>471</v>
      </c>
      <c r="F234" t="s">
        <v>631</v>
      </c>
      <c r="G234" t="s">
        <v>747</v>
      </c>
    </row>
    <row r="235" spans="1:7" x14ac:dyDescent="0.25">
      <c r="A235">
        <v>232</v>
      </c>
      <c r="B235" t="s">
        <v>717</v>
      </c>
      <c r="C235" s="30">
        <v>631231</v>
      </c>
      <c r="D235" s="3" t="s">
        <v>335</v>
      </c>
      <c r="E235" s="20" t="s">
        <v>471</v>
      </c>
      <c r="F235" t="s">
        <v>631</v>
      </c>
      <c r="G235" t="s">
        <v>747</v>
      </c>
    </row>
    <row r="236" spans="1:7" x14ac:dyDescent="0.25">
      <c r="A236">
        <v>233</v>
      </c>
      <c r="B236" t="s">
        <v>305</v>
      </c>
      <c r="C236" s="30">
        <v>631099</v>
      </c>
      <c r="D236" s="3" t="s">
        <v>340</v>
      </c>
      <c r="E236" s="20" t="s">
        <v>472</v>
      </c>
      <c r="F236" t="s">
        <v>632</v>
      </c>
      <c r="G236" t="s">
        <v>934</v>
      </c>
    </row>
    <row r="237" spans="1:7" x14ac:dyDescent="0.25">
      <c r="A237">
        <v>234</v>
      </c>
      <c r="B237" t="s">
        <v>718</v>
      </c>
      <c r="C237" s="30">
        <v>631100</v>
      </c>
      <c r="D237" s="20" t="s">
        <v>340</v>
      </c>
      <c r="E237" s="20" t="s">
        <v>306</v>
      </c>
      <c r="F237" t="s">
        <v>633</v>
      </c>
      <c r="G237" t="s">
        <v>935</v>
      </c>
    </row>
    <row r="238" spans="1:7" x14ac:dyDescent="0.25">
      <c r="A238">
        <v>235</v>
      </c>
      <c r="B238" t="s">
        <v>719</v>
      </c>
      <c r="C238" s="30">
        <v>631101</v>
      </c>
      <c r="D238" s="20" t="s">
        <v>340</v>
      </c>
      <c r="E238" s="20" t="s">
        <v>306</v>
      </c>
      <c r="F238" t="s">
        <v>633</v>
      </c>
      <c r="G238" t="s">
        <v>747</v>
      </c>
    </row>
    <row r="239" spans="1:7" x14ac:dyDescent="0.25">
      <c r="A239">
        <v>236</v>
      </c>
      <c r="B239" t="s">
        <v>307</v>
      </c>
      <c r="C239" s="30">
        <v>631127</v>
      </c>
      <c r="D239" s="20" t="s">
        <v>337</v>
      </c>
      <c r="E239" s="20" t="s">
        <v>473</v>
      </c>
      <c r="F239" t="s">
        <v>634</v>
      </c>
      <c r="G239" t="s">
        <v>936</v>
      </c>
    </row>
    <row r="240" spans="1:7" x14ac:dyDescent="0.25">
      <c r="A240">
        <v>237</v>
      </c>
      <c r="B240" t="s">
        <v>308</v>
      </c>
      <c r="C240" s="30">
        <v>631240</v>
      </c>
      <c r="D240" s="20" t="s">
        <v>338</v>
      </c>
      <c r="E240" s="20" t="s">
        <v>474</v>
      </c>
      <c r="F240" t="s">
        <v>635</v>
      </c>
      <c r="G240" t="s">
        <v>937</v>
      </c>
    </row>
    <row r="241" spans="1:7" x14ac:dyDescent="0.25">
      <c r="A241">
        <v>238</v>
      </c>
      <c r="B241" t="s">
        <v>720</v>
      </c>
      <c r="C241" s="30">
        <v>631241</v>
      </c>
      <c r="D241" s="20" t="s">
        <v>338</v>
      </c>
      <c r="E241" s="20" t="s">
        <v>474</v>
      </c>
      <c r="F241" t="s">
        <v>635</v>
      </c>
      <c r="G241" t="s">
        <v>747</v>
      </c>
    </row>
    <row r="242" spans="1:7" x14ac:dyDescent="0.25">
      <c r="A242">
        <v>239</v>
      </c>
      <c r="B242" t="s">
        <v>721</v>
      </c>
      <c r="C242" s="30">
        <v>631242</v>
      </c>
      <c r="D242" s="20" t="s">
        <v>338</v>
      </c>
      <c r="E242" s="20" t="s">
        <v>474</v>
      </c>
      <c r="F242" t="s">
        <v>635</v>
      </c>
      <c r="G242" t="s">
        <v>747</v>
      </c>
    </row>
    <row r="243" spans="1:7" x14ac:dyDescent="0.25">
      <c r="A243">
        <v>240</v>
      </c>
      <c r="B243" t="s">
        <v>722</v>
      </c>
      <c r="C243" s="30">
        <v>631243</v>
      </c>
      <c r="D243" s="20" t="s">
        <v>338</v>
      </c>
      <c r="E243" s="20" t="s">
        <v>474</v>
      </c>
      <c r="F243" t="s">
        <v>635</v>
      </c>
      <c r="G243" t="s">
        <v>747</v>
      </c>
    </row>
    <row r="244" spans="1:7" x14ac:dyDescent="0.25">
      <c r="A244">
        <v>241</v>
      </c>
      <c r="B244" t="s">
        <v>309</v>
      </c>
      <c r="C244" s="30">
        <v>631244</v>
      </c>
      <c r="D244" s="20" t="s">
        <v>338</v>
      </c>
      <c r="E244" s="20" t="s">
        <v>475</v>
      </c>
      <c r="F244" t="s">
        <v>636</v>
      </c>
      <c r="G244" t="s">
        <v>938</v>
      </c>
    </row>
    <row r="245" spans="1:7" x14ac:dyDescent="0.25">
      <c r="A245">
        <v>242</v>
      </c>
      <c r="B245" t="s">
        <v>723</v>
      </c>
      <c r="C245" s="30">
        <v>631245</v>
      </c>
      <c r="D245" s="20" t="s">
        <v>338</v>
      </c>
      <c r="E245" s="20" t="s">
        <v>475</v>
      </c>
      <c r="F245" t="s">
        <v>636</v>
      </c>
      <c r="G245" t="s">
        <v>747</v>
      </c>
    </row>
    <row r="246" spans="1:7" x14ac:dyDescent="0.25">
      <c r="A246">
        <v>243</v>
      </c>
      <c r="B246" t="s">
        <v>724</v>
      </c>
      <c r="C246" s="30">
        <v>631223</v>
      </c>
      <c r="D246" s="20" t="s">
        <v>336</v>
      </c>
      <c r="E246" s="20" t="s">
        <v>310</v>
      </c>
      <c r="F246" t="s">
        <v>637</v>
      </c>
      <c r="G246" t="s">
        <v>747</v>
      </c>
    </row>
    <row r="247" spans="1:7" x14ac:dyDescent="0.25">
      <c r="A247">
        <v>244</v>
      </c>
      <c r="B247" t="s">
        <v>725</v>
      </c>
      <c r="C247" s="30">
        <v>631246</v>
      </c>
      <c r="D247" s="20" t="s">
        <v>336</v>
      </c>
      <c r="E247" s="20" t="s">
        <v>310</v>
      </c>
      <c r="F247" t="s">
        <v>637</v>
      </c>
      <c r="G247" t="s">
        <v>939</v>
      </c>
    </row>
    <row r="248" spans="1:7" x14ac:dyDescent="0.25">
      <c r="A248">
        <v>245</v>
      </c>
      <c r="B248" t="s">
        <v>311</v>
      </c>
      <c r="C248" s="30">
        <v>631267</v>
      </c>
      <c r="D248" s="20" t="s">
        <v>342</v>
      </c>
      <c r="E248" t="s">
        <v>476</v>
      </c>
      <c r="F248" t="s">
        <v>638</v>
      </c>
      <c r="G248" t="s">
        <v>940</v>
      </c>
    </row>
    <row r="249" spans="1:7" x14ac:dyDescent="0.25">
      <c r="A249">
        <v>246</v>
      </c>
      <c r="B249" t="s">
        <v>312</v>
      </c>
      <c r="C249" s="30">
        <v>631268</v>
      </c>
      <c r="D249" s="20" t="s">
        <v>342</v>
      </c>
      <c r="E249" t="s">
        <v>477</v>
      </c>
      <c r="F249" t="s">
        <v>639</v>
      </c>
      <c r="G249" t="s">
        <v>941</v>
      </c>
    </row>
    <row r="250" spans="1:7" x14ac:dyDescent="0.25">
      <c r="A250">
        <v>247</v>
      </c>
      <c r="B250" t="s">
        <v>313</v>
      </c>
      <c r="C250" s="30">
        <v>631269</v>
      </c>
      <c r="D250" s="20" t="s">
        <v>342</v>
      </c>
      <c r="E250" t="s">
        <v>478</v>
      </c>
      <c r="F250" t="s">
        <v>640</v>
      </c>
      <c r="G250" t="s">
        <v>942</v>
      </c>
    </row>
    <row r="251" spans="1:7" x14ac:dyDescent="0.25">
      <c r="A251">
        <v>248</v>
      </c>
      <c r="B251" t="s">
        <v>314</v>
      </c>
      <c r="C251" s="30">
        <v>631272</v>
      </c>
      <c r="D251" s="20" t="s">
        <v>342</v>
      </c>
      <c r="E251" t="s">
        <v>480</v>
      </c>
      <c r="F251" t="s">
        <v>642</v>
      </c>
      <c r="G251" t="s">
        <v>943</v>
      </c>
    </row>
    <row r="252" spans="1:7" x14ac:dyDescent="0.25">
      <c r="A252">
        <v>249</v>
      </c>
      <c r="B252" t="s">
        <v>315</v>
      </c>
      <c r="C252" s="30">
        <v>631273</v>
      </c>
      <c r="D252" s="20" t="s">
        <v>342</v>
      </c>
      <c r="E252" t="s">
        <v>481</v>
      </c>
      <c r="F252" t="s">
        <v>643</v>
      </c>
      <c r="G252" t="s">
        <v>944</v>
      </c>
    </row>
    <row r="253" spans="1:7" x14ac:dyDescent="0.25">
      <c r="A253">
        <v>250</v>
      </c>
      <c r="B253" t="s">
        <v>316</v>
      </c>
      <c r="C253" s="30">
        <v>631283</v>
      </c>
      <c r="D253" s="3" t="s">
        <v>342</v>
      </c>
      <c r="E253" t="s">
        <v>482</v>
      </c>
      <c r="F253" t="s">
        <v>644</v>
      </c>
      <c r="G253" t="s">
        <v>945</v>
      </c>
    </row>
    <row r="254" spans="1:7" x14ac:dyDescent="0.25">
      <c r="A254">
        <v>251</v>
      </c>
      <c r="B254" t="s">
        <v>317</v>
      </c>
      <c r="C254" s="30">
        <v>631274</v>
      </c>
      <c r="D254" s="3" t="s">
        <v>342</v>
      </c>
      <c r="E254" t="s">
        <v>483</v>
      </c>
      <c r="F254" t="s">
        <v>645</v>
      </c>
      <c r="G254" t="s">
        <v>946</v>
      </c>
    </row>
    <row r="255" spans="1:7" x14ac:dyDescent="0.25">
      <c r="A255">
        <v>252</v>
      </c>
      <c r="B255" t="s">
        <v>726</v>
      </c>
      <c r="C255" s="30">
        <v>631290</v>
      </c>
      <c r="D255" t="s">
        <v>328</v>
      </c>
      <c r="E255" t="s">
        <v>734</v>
      </c>
      <c r="F255" t="s">
        <v>739</v>
      </c>
      <c r="G255" t="s">
        <v>747</v>
      </c>
    </row>
    <row r="256" spans="1:7" x14ac:dyDescent="0.25">
      <c r="A256">
        <v>253</v>
      </c>
      <c r="B256" t="s">
        <v>319</v>
      </c>
      <c r="C256" s="30">
        <v>631174</v>
      </c>
      <c r="D256" t="s">
        <v>328</v>
      </c>
      <c r="E256" t="s">
        <v>1166</v>
      </c>
      <c r="F256" t="s">
        <v>649</v>
      </c>
      <c r="G256" t="s">
        <v>947</v>
      </c>
    </row>
    <row r="257" spans="1:7" x14ac:dyDescent="0.25">
      <c r="A257">
        <v>254</v>
      </c>
      <c r="B257" t="s">
        <v>318</v>
      </c>
      <c r="C257" s="30">
        <v>631180</v>
      </c>
      <c r="D257" t="s">
        <v>328</v>
      </c>
      <c r="E257" t="s">
        <v>1166</v>
      </c>
      <c r="F257" t="s">
        <v>649</v>
      </c>
      <c r="G257" t="s">
        <v>948</v>
      </c>
    </row>
    <row r="258" spans="1:7" x14ac:dyDescent="0.25">
      <c r="A258">
        <v>255</v>
      </c>
      <c r="B258" t="s">
        <v>320</v>
      </c>
      <c r="C258" s="30">
        <v>631046</v>
      </c>
      <c r="D258" t="s">
        <v>329</v>
      </c>
      <c r="E258" t="s">
        <v>486</v>
      </c>
      <c r="F258" t="s">
        <v>648</v>
      </c>
      <c r="G258" t="s">
        <v>949</v>
      </c>
    </row>
    <row r="259" spans="1:7" x14ac:dyDescent="0.25">
      <c r="A259">
        <v>256</v>
      </c>
      <c r="B259" t="s">
        <v>321</v>
      </c>
      <c r="C259" s="30">
        <v>631203</v>
      </c>
      <c r="D259" t="s">
        <v>335</v>
      </c>
      <c r="E259" t="s">
        <v>1177</v>
      </c>
      <c r="F259" t="s">
        <v>650</v>
      </c>
      <c r="G259" t="s">
        <v>950</v>
      </c>
    </row>
    <row r="260" spans="1:7" x14ac:dyDescent="0.25">
      <c r="A260">
        <v>257</v>
      </c>
      <c r="B260" t="s">
        <v>322</v>
      </c>
      <c r="C260" s="30">
        <v>631102</v>
      </c>
      <c r="D260" t="s">
        <v>340</v>
      </c>
      <c r="E260" t="s">
        <v>488</v>
      </c>
      <c r="F260" t="s">
        <v>651</v>
      </c>
      <c r="G260" t="s">
        <v>951</v>
      </c>
    </row>
    <row r="261" spans="1:7" x14ac:dyDescent="0.25">
      <c r="A261">
        <v>258</v>
      </c>
      <c r="B261" t="s">
        <v>323</v>
      </c>
      <c r="C261" s="30">
        <v>631220</v>
      </c>
      <c r="D261" t="s">
        <v>333</v>
      </c>
      <c r="E261" s="21" t="s">
        <v>1147</v>
      </c>
      <c r="F261" t="s">
        <v>652</v>
      </c>
      <c r="G261" t="s">
        <v>952</v>
      </c>
    </row>
    <row r="262" spans="1:7" x14ac:dyDescent="0.25">
      <c r="A262">
        <v>259</v>
      </c>
      <c r="B262" t="s">
        <v>324</v>
      </c>
      <c r="C262" s="30">
        <v>631163</v>
      </c>
      <c r="D262" t="s">
        <v>336</v>
      </c>
      <c r="E262" t="s">
        <v>489</v>
      </c>
      <c r="F262" t="s">
        <v>653</v>
      </c>
      <c r="G262" t="s">
        <v>953</v>
      </c>
    </row>
    <row r="263" spans="1:7" x14ac:dyDescent="0.25">
      <c r="A263">
        <v>260</v>
      </c>
      <c r="B263" t="s">
        <v>325</v>
      </c>
      <c r="C263" s="30">
        <v>631182</v>
      </c>
      <c r="D263" t="s">
        <v>336</v>
      </c>
      <c r="E263" t="s">
        <v>489</v>
      </c>
      <c r="F263" t="s">
        <v>653</v>
      </c>
      <c r="G263" t="s">
        <v>954</v>
      </c>
    </row>
    <row r="264" spans="1:7" x14ac:dyDescent="0.25">
      <c r="A264">
        <v>261</v>
      </c>
      <c r="B264" t="s">
        <v>727</v>
      </c>
      <c r="C264" s="30">
        <v>631183</v>
      </c>
      <c r="D264" t="s">
        <v>336</v>
      </c>
      <c r="E264" t="s">
        <v>489</v>
      </c>
      <c r="F264" t="s">
        <v>653</v>
      </c>
      <c r="G264" t="s">
        <v>747</v>
      </c>
    </row>
    <row r="265" spans="1:7" x14ac:dyDescent="0.25">
      <c r="A265">
        <v>262</v>
      </c>
      <c r="B265" s="16" t="s">
        <v>956</v>
      </c>
      <c r="C265" s="16" t="s">
        <v>957</v>
      </c>
      <c r="D265" s="13"/>
      <c r="E265" s="16" t="s">
        <v>956</v>
      </c>
      <c r="F265" s="16" t="s">
        <v>957</v>
      </c>
    </row>
    <row r="266" spans="1:7" x14ac:dyDescent="0.25">
      <c r="A266">
        <v>263</v>
      </c>
      <c r="B266" t="s">
        <v>343</v>
      </c>
      <c r="C266" t="str">
        <f>VLOOKUP($B266,$E$5:$F$264,2,FALSE)</f>
        <v>31/001BK</v>
      </c>
      <c r="D266" t="s">
        <v>958</v>
      </c>
    </row>
    <row r="267" spans="1:7" x14ac:dyDescent="0.25">
      <c r="A267">
        <v>264</v>
      </c>
      <c r="B267" t="s">
        <v>344</v>
      </c>
      <c r="C267" t="str">
        <f t="shared" ref="C267:C328" si="11">VLOOKUP($B267,$E$5:$F$264,2,FALSE)</f>
        <v>31/002 X</v>
      </c>
      <c r="D267" t="s">
        <v>344</v>
      </c>
    </row>
    <row r="268" spans="1:7" x14ac:dyDescent="0.25">
      <c r="A268">
        <v>265</v>
      </c>
      <c r="B268" t="s">
        <v>346</v>
      </c>
      <c r="C268" t="str">
        <f t="shared" si="11"/>
        <v>31/004 L</v>
      </c>
      <c r="D268" t="s">
        <v>346</v>
      </c>
    </row>
    <row r="269" spans="1:7" x14ac:dyDescent="0.25">
      <c r="A269">
        <v>266</v>
      </c>
      <c r="B269" t="s">
        <v>1151</v>
      </c>
      <c r="C269" t="str">
        <f t="shared" si="11"/>
        <v>31/005 A</v>
      </c>
      <c r="D269" t="s">
        <v>1150</v>
      </c>
    </row>
    <row r="270" spans="1:7" x14ac:dyDescent="0.25">
      <c r="A270">
        <v>267</v>
      </c>
      <c r="B270" t="s">
        <v>347</v>
      </c>
      <c r="C270" t="str">
        <f t="shared" si="11"/>
        <v>31/006 W</v>
      </c>
      <c r="D270" t="s">
        <v>347</v>
      </c>
    </row>
    <row r="271" spans="1:7" x14ac:dyDescent="0.25">
      <c r="A271">
        <v>268</v>
      </c>
      <c r="B271" t="s">
        <v>350</v>
      </c>
      <c r="C271" t="str">
        <f t="shared" si="11"/>
        <v>31/012 L</v>
      </c>
      <c r="D271" t="s">
        <v>959</v>
      </c>
    </row>
    <row r="272" spans="1:7" x14ac:dyDescent="0.25">
      <c r="A272">
        <v>269</v>
      </c>
      <c r="B272" t="s">
        <v>140</v>
      </c>
      <c r="C272" t="str">
        <f t="shared" si="11"/>
        <v>31/007 P</v>
      </c>
      <c r="D272" s="17" t="s">
        <v>1069</v>
      </c>
    </row>
    <row r="273" spans="1:4" x14ac:dyDescent="0.25">
      <c r="A273">
        <v>270</v>
      </c>
      <c r="B273" t="s">
        <v>352</v>
      </c>
      <c r="C273" t="str">
        <f t="shared" si="11"/>
        <v>31/014 W</v>
      </c>
      <c r="D273" t="s">
        <v>960</v>
      </c>
    </row>
    <row r="274" spans="1:4" x14ac:dyDescent="0.25">
      <c r="A274">
        <v>271</v>
      </c>
      <c r="B274" t="s">
        <v>353</v>
      </c>
      <c r="C274" t="str">
        <f t="shared" si="11"/>
        <v>31/015 P</v>
      </c>
      <c r="D274" t="s">
        <v>961</v>
      </c>
    </row>
    <row r="275" spans="1:4" x14ac:dyDescent="0.25">
      <c r="A275">
        <v>272</v>
      </c>
      <c r="B275" t="s">
        <v>355</v>
      </c>
      <c r="C275" t="str">
        <f t="shared" si="11"/>
        <v>31/018 T</v>
      </c>
      <c r="D275" t="s">
        <v>962</v>
      </c>
    </row>
    <row r="276" spans="1:4" x14ac:dyDescent="0.25">
      <c r="A276">
        <v>273</v>
      </c>
      <c r="B276" t="s">
        <v>356</v>
      </c>
      <c r="C276" t="str">
        <f t="shared" si="11"/>
        <v>31/019 M</v>
      </c>
      <c r="D276" t="s">
        <v>963</v>
      </c>
    </row>
    <row r="277" spans="1:4" x14ac:dyDescent="0.25">
      <c r="A277">
        <v>274</v>
      </c>
      <c r="B277" s="17" t="s">
        <v>354</v>
      </c>
      <c r="C277" t="str">
        <f>VLOOKUP($B277,$E$5:$F$264,2,FALSE)</f>
        <v>31/016BL</v>
      </c>
      <c r="D277" t="s">
        <v>999</v>
      </c>
    </row>
    <row r="278" spans="1:4" x14ac:dyDescent="0.25">
      <c r="A278">
        <v>275</v>
      </c>
      <c r="B278" t="s">
        <v>357</v>
      </c>
      <c r="C278" t="str">
        <f t="shared" si="11"/>
        <v>31/020 L</v>
      </c>
      <c r="D278" t="s">
        <v>357</v>
      </c>
    </row>
    <row r="279" spans="1:4" x14ac:dyDescent="0.25">
      <c r="A279">
        <v>276</v>
      </c>
      <c r="B279" t="s">
        <v>358</v>
      </c>
      <c r="C279" t="str">
        <f t="shared" si="11"/>
        <v>31/022 W</v>
      </c>
      <c r="D279" t="s">
        <v>964</v>
      </c>
    </row>
    <row r="280" spans="1:4" x14ac:dyDescent="0.25">
      <c r="A280">
        <v>277</v>
      </c>
      <c r="B280" t="s">
        <v>359</v>
      </c>
      <c r="C280" t="str">
        <f t="shared" si="11"/>
        <v>31/022BX</v>
      </c>
      <c r="D280" t="s">
        <v>359</v>
      </c>
    </row>
    <row r="281" spans="1:4" x14ac:dyDescent="0.25">
      <c r="A281">
        <v>278</v>
      </c>
      <c r="B281" t="s">
        <v>360</v>
      </c>
      <c r="C281" t="str">
        <f t="shared" si="11"/>
        <v>31/023AM</v>
      </c>
      <c r="D281" t="s">
        <v>965</v>
      </c>
    </row>
    <row r="282" spans="1:4" x14ac:dyDescent="0.25">
      <c r="A282">
        <v>279</v>
      </c>
      <c r="B282" t="s">
        <v>361</v>
      </c>
      <c r="C282" t="str">
        <f t="shared" si="11"/>
        <v>31/024 K</v>
      </c>
      <c r="D282" t="s">
        <v>361</v>
      </c>
    </row>
    <row r="283" spans="1:4" x14ac:dyDescent="0.25">
      <c r="A283">
        <v>280</v>
      </c>
      <c r="B283" t="s">
        <v>362</v>
      </c>
      <c r="C283" t="str">
        <f t="shared" si="11"/>
        <v>31/024BL</v>
      </c>
      <c r="D283" t="s">
        <v>966</v>
      </c>
    </row>
    <row r="284" spans="1:4" x14ac:dyDescent="0.25">
      <c r="A284">
        <v>281</v>
      </c>
      <c r="B284" s="128" t="s">
        <v>1157</v>
      </c>
      <c r="C284" t="str">
        <f t="shared" si="11"/>
        <v>31/024D</v>
      </c>
      <c r="D284" s="128" t="s">
        <v>1159</v>
      </c>
    </row>
    <row r="285" spans="1:4" x14ac:dyDescent="0.25">
      <c r="A285">
        <v>282</v>
      </c>
      <c r="B285" t="s">
        <v>363</v>
      </c>
      <c r="C285" t="str">
        <f t="shared" si="11"/>
        <v>31/025 F</v>
      </c>
      <c r="D285" t="s">
        <v>363</v>
      </c>
    </row>
    <row r="286" spans="1:4" x14ac:dyDescent="0.25">
      <c r="A286">
        <v>283</v>
      </c>
      <c r="B286" t="s">
        <v>364</v>
      </c>
      <c r="C286" t="str">
        <f t="shared" si="11"/>
        <v>31/027 M</v>
      </c>
      <c r="D286" t="s">
        <v>364</v>
      </c>
    </row>
    <row r="287" spans="1:4" x14ac:dyDescent="0.25">
      <c r="A287">
        <v>284</v>
      </c>
      <c r="B287" t="s">
        <v>365</v>
      </c>
      <c r="C287" t="str">
        <f t="shared" si="11"/>
        <v>31/028 J</v>
      </c>
      <c r="D287" t="s">
        <v>967</v>
      </c>
    </row>
    <row r="288" spans="1:4" x14ac:dyDescent="0.25">
      <c r="A288">
        <v>285</v>
      </c>
      <c r="B288" t="s">
        <v>371</v>
      </c>
      <c r="C288" t="str">
        <f t="shared" si="11"/>
        <v>31/029 X</v>
      </c>
      <c r="D288" t="s">
        <v>968</v>
      </c>
    </row>
    <row r="289" spans="1:4" x14ac:dyDescent="0.25">
      <c r="A289">
        <v>286</v>
      </c>
      <c r="B289" t="s">
        <v>370</v>
      </c>
      <c r="C289" t="str">
        <f t="shared" si="11"/>
        <v>31/033 F</v>
      </c>
      <c r="D289" t="s">
        <v>969</v>
      </c>
    </row>
    <row r="290" spans="1:4" x14ac:dyDescent="0.25">
      <c r="A290">
        <v>287</v>
      </c>
      <c r="B290" t="s">
        <v>366</v>
      </c>
      <c r="C290" t="str">
        <f t="shared" si="11"/>
        <v>31/030 W</v>
      </c>
      <c r="D290" t="s">
        <v>970</v>
      </c>
    </row>
    <row r="291" spans="1:4" x14ac:dyDescent="0.25">
      <c r="A291">
        <v>288</v>
      </c>
      <c r="B291" t="s">
        <v>367</v>
      </c>
      <c r="C291" t="str">
        <f t="shared" si="11"/>
        <v>31/031 P</v>
      </c>
      <c r="D291" t="s">
        <v>971</v>
      </c>
    </row>
    <row r="292" spans="1:4" x14ac:dyDescent="0.25">
      <c r="A292">
        <v>289</v>
      </c>
      <c r="B292" t="s">
        <v>368</v>
      </c>
      <c r="C292" t="str">
        <f t="shared" si="11"/>
        <v>31/032 K</v>
      </c>
      <c r="D292" t="s">
        <v>972</v>
      </c>
    </row>
    <row r="293" spans="1:4" x14ac:dyDescent="0.25">
      <c r="A293">
        <v>290</v>
      </c>
      <c r="B293" s="17" t="s">
        <v>373</v>
      </c>
      <c r="C293" t="str">
        <f t="shared" si="11"/>
        <v>31/036BK</v>
      </c>
      <c r="D293" t="s">
        <v>973</v>
      </c>
    </row>
    <row r="294" spans="1:4" x14ac:dyDescent="0.25">
      <c r="A294">
        <v>291</v>
      </c>
      <c r="B294" t="s">
        <v>374</v>
      </c>
      <c r="C294" t="str">
        <f t="shared" si="11"/>
        <v>31/037 X</v>
      </c>
      <c r="D294" t="s">
        <v>374</v>
      </c>
    </row>
    <row r="295" spans="1:4" x14ac:dyDescent="0.25">
      <c r="A295">
        <v>292</v>
      </c>
      <c r="B295" t="s">
        <v>730</v>
      </c>
      <c r="C295" t="str">
        <f t="shared" si="11"/>
        <v>31/039 L</v>
      </c>
      <c r="D295" t="s">
        <v>974</v>
      </c>
    </row>
    <row r="296" spans="1:4" x14ac:dyDescent="0.25">
      <c r="A296">
        <v>293</v>
      </c>
      <c r="B296" t="s">
        <v>375</v>
      </c>
      <c r="C296" t="str">
        <f t="shared" si="11"/>
        <v>31/040BL</v>
      </c>
      <c r="D296" t="s">
        <v>975</v>
      </c>
    </row>
    <row r="297" spans="1:4" x14ac:dyDescent="0.25">
      <c r="A297">
        <v>294</v>
      </c>
      <c r="B297" t="s">
        <v>376</v>
      </c>
      <c r="C297" t="str">
        <f t="shared" si="11"/>
        <v>31/041 F</v>
      </c>
      <c r="D297" t="s">
        <v>976</v>
      </c>
    </row>
    <row r="298" spans="1:4" x14ac:dyDescent="0.25">
      <c r="A298">
        <v>295</v>
      </c>
      <c r="B298" t="s">
        <v>377</v>
      </c>
      <c r="C298" t="str">
        <f t="shared" si="11"/>
        <v>31/042 T</v>
      </c>
      <c r="D298" t="s">
        <v>977</v>
      </c>
    </row>
    <row r="299" spans="1:4" x14ac:dyDescent="0.25">
      <c r="A299">
        <v>296</v>
      </c>
      <c r="B299" t="s">
        <v>1139</v>
      </c>
      <c r="C299" t="str">
        <f t="shared" si="11"/>
        <v>31/043 A</v>
      </c>
      <c r="D299" t="s">
        <v>1143</v>
      </c>
    </row>
    <row r="300" spans="1:4" x14ac:dyDescent="0.25">
      <c r="A300">
        <v>297</v>
      </c>
      <c r="B300" t="s">
        <v>378</v>
      </c>
      <c r="C300" t="str">
        <f t="shared" si="11"/>
        <v>31/044 J</v>
      </c>
      <c r="D300" t="s">
        <v>378</v>
      </c>
    </row>
    <row r="301" spans="1:4" ht="28.8" x14ac:dyDescent="0.3">
      <c r="A301">
        <v>298</v>
      </c>
      <c r="B301" s="126" t="s">
        <v>1136</v>
      </c>
      <c r="C301" t="str">
        <f t="shared" si="11"/>
        <v>31/149C</v>
      </c>
      <c r="D301" s="126" t="s">
        <v>1137</v>
      </c>
    </row>
    <row r="302" spans="1:4" x14ac:dyDescent="0.25">
      <c r="A302">
        <v>299</v>
      </c>
      <c r="B302" t="s">
        <v>381</v>
      </c>
      <c r="C302" t="str">
        <f t="shared" si="11"/>
        <v>31/049 W</v>
      </c>
      <c r="D302" t="s">
        <v>978</v>
      </c>
    </row>
    <row r="303" spans="1:4" x14ac:dyDescent="0.25">
      <c r="A303">
        <v>300</v>
      </c>
      <c r="B303" t="s">
        <v>379</v>
      </c>
      <c r="C303" t="str">
        <f t="shared" si="11"/>
        <v>31/047 L</v>
      </c>
      <c r="D303" t="s">
        <v>979</v>
      </c>
    </row>
    <row r="304" spans="1:4" x14ac:dyDescent="0.25">
      <c r="A304">
        <v>301</v>
      </c>
      <c r="B304" s="17" t="s">
        <v>380</v>
      </c>
      <c r="C304" t="str">
        <f t="shared" si="11"/>
        <v>31/048 H</v>
      </c>
      <c r="D304" t="s">
        <v>980</v>
      </c>
    </row>
    <row r="305" spans="1:4" x14ac:dyDescent="0.25">
      <c r="A305">
        <v>302</v>
      </c>
      <c r="B305" t="s">
        <v>174</v>
      </c>
      <c r="C305" t="str">
        <f t="shared" si="11"/>
        <v>31/154BR</v>
      </c>
      <c r="D305" t="s">
        <v>1070</v>
      </c>
    </row>
    <row r="306" spans="1:4" x14ac:dyDescent="0.25">
      <c r="A306">
        <v>303</v>
      </c>
      <c r="B306" s="17" t="s">
        <v>382</v>
      </c>
      <c r="C306" t="str">
        <f t="shared" si="11"/>
        <v>31/050 T</v>
      </c>
      <c r="D306" t="s">
        <v>981</v>
      </c>
    </row>
    <row r="307" spans="1:4" x14ac:dyDescent="0.25">
      <c r="A307">
        <v>304</v>
      </c>
      <c r="B307" s="17" t="s">
        <v>383</v>
      </c>
      <c r="C307" t="str">
        <f t="shared" si="11"/>
        <v>31/051 M</v>
      </c>
      <c r="D307" t="s">
        <v>982</v>
      </c>
    </row>
    <row r="308" spans="1:4" x14ac:dyDescent="0.25">
      <c r="A308">
        <v>305</v>
      </c>
      <c r="B308" t="s">
        <v>384</v>
      </c>
      <c r="C308" t="str">
        <f t="shared" si="11"/>
        <v>31/054CX</v>
      </c>
      <c r="D308" t="s">
        <v>1071</v>
      </c>
    </row>
    <row r="309" spans="1:4" x14ac:dyDescent="0.25">
      <c r="A309">
        <v>306</v>
      </c>
      <c r="B309" t="s">
        <v>182</v>
      </c>
      <c r="C309" t="str">
        <f t="shared" si="11"/>
        <v>31/054DH</v>
      </c>
      <c r="D309" t="s">
        <v>984</v>
      </c>
    </row>
    <row r="310" spans="1:4" x14ac:dyDescent="0.25">
      <c r="A310">
        <v>307</v>
      </c>
      <c r="B310" t="s">
        <v>386</v>
      </c>
      <c r="C310" t="str">
        <f t="shared" si="11"/>
        <v>31/055 L</v>
      </c>
      <c r="D310" t="s">
        <v>386</v>
      </c>
    </row>
    <row r="311" spans="1:4" x14ac:dyDescent="0.25">
      <c r="A311">
        <v>308</v>
      </c>
      <c r="B311" t="s">
        <v>387</v>
      </c>
      <c r="C311" t="str">
        <f t="shared" si="11"/>
        <v>31/056 H</v>
      </c>
      <c r="D311" t="s">
        <v>985</v>
      </c>
    </row>
    <row r="312" spans="1:4" x14ac:dyDescent="0.25">
      <c r="A312">
        <v>309</v>
      </c>
      <c r="B312" t="s">
        <v>1181</v>
      </c>
      <c r="C312" t="str">
        <f t="shared" si="11"/>
        <v>31/057 W</v>
      </c>
      <c r="D312" t="s">
        <v>1182</v>
      </c>
    </row>
    <row r="313" spans="1:4" x14ac:dyDescent="0.25">
      <c r="A313">
        <v>310</v>
      </c>
      <c r="B313" t="s">
        <v>388</v>
      </c>
      <c r="C313" t="str">
        <f t="shared" si="11"/>
        <v>31/058 P</v>
      </c>
      <c r="D313" t="s">
        <v>986</v>
      </c>
    </row>
    <row r="314" spans="1:4" x14ac:dyDescent="0.25">
      <c r="A314">
        <v>311</v>
      </c>
      <c r="B314" t="s">
        <v>389</v>
      </c>
      <c r="C314" t="str">
        <f t="shared" si="11"/>
        <v>31/059BL</v>
      </c>
      <c r="D314" t="s">
        <v>987</v>
      </c>
    </row>
    <row r="315" spans="1:4" x14ac:dyDescent="0.25">
      <c r="A315">
        <v>312</v>
      </c>
      <c r="B315" s="17" t="s">
        <v>390</v>
      </c>
      <c r="C315" t="str">
        <f t="shared" si="11"/>
        <v>31/060BK</v>
      </c>
      <c r="D315" t="s">
        <v>988</v>
      </c>
    </row>
    <row r="316" spans="1:4" x14ac:dyDescent="0.25">
      <c r="A316">
        <v>313</v>
      </c>
      <c r="B316" s="17" t="s">
        <v>391</v>
      </c>
      <c r="C316" t="str">
        <f t="shared" si="11"/>
        <v>31/061BF</v>
      </c>
      <c r="D316" t="s">
        <v>989</v>
      </c>
    </row>
    <row r="317" spans="1:4" x14ac:dyDescent="0.25">
      <c r="A317">
        <v>314</v>
      </c>
      <c r="B317" t="s">
        <v>392</v>
      </c>
      <c r="C317" t="str">
        <f t="shared" si="11"/>
        <v>31/062 R</v>
      </c>
      <c r="D317" t="s">
        <v>990</v>
      </c>
    </row>
    <row r="318" spans="1:4" x14ac:dyDescent="0.25">
      <c r="A318">
        <v>315</v>
      </c>
      <c r="B318" t="s">
        <v>1176</v>
      </c>
      <c r="C318" t="str">
        <f t="shared" si="11"/>
        <v>31/063 L</v>
      </c>
      <c r="D318" t="s">
        <v>991</v>
      </c>
    </row>
    <row r="319" spans="1:4" x14ac:dyDescent="0.25">
      <c r="A319">
        <v>316</v>
      </c>
      <c r="B319" t="s">
        <v>394</v>
      </c>
      <c r="C319" t="str">
        <f t="shared" si="11"/>
        <v>31/066 P</v>
      </c>
      <c r="D319" t="s">
        <v>394</v>
      </c>
    </row>
    <row r="320" spans="1:4" x14ac:dyDescent="0.25">
      <c r="A320">
        <v>317</v>
      </c>
      <c r="B320" t="s">
        <v>395</v>
      </c>
      <c r="C320" t="str">
        <f t="shared" si="11"/>
        <v>31/071BM</v>
      </c>
      <c r="D320" t="s">
        <v>992</v>
      </c>
    </row>
    <row r="321" spans="1:5" x14ac:dyDescent="0.25">
      <c r="A321">
        <v>318</v>
      </c>
      <c r="B321" s="21" t="s">
        <v>1167</v>
      </c>
      <c r="C321" t="str">
        <f t="shared" si="11"/>
        <v>31/064 H</v>
      </c>
      <c r="D321" s="21" t="s">
        <v>1168</v>
      </c>
    </row>
    <row r="322" spans="1:5" x14ac:dyDescent="0.25">
      <c r="A322">
        <v>319</v>
      </c>
      <c r="B322" t="s">
        <v>397</v>
      </c>
      <c r="C322" t="str">
        <f t="shared" si="11"/>
        <v>31/072 H</v>
      </c>
      <c r="D322" t="s">
        <v>397</v>
      </c>
    </row>
    <row r="323" spans="1:5" x14ac:dyDescent="0.25">
      <c r="A323">
        <v>320</v>
      </c>
      <c r="B323" t="s">
        <v>398</v>
      </c>
      <c r="C323" t="str">
        <f t="shared" si="11"/>
        <v>31/073 W</v>
      </c>
      <c r="D323" t="s">
        <v>993</v>
      </c>
    </row>
    <row r="324" spans="1:5" x14ac:dyDescent="0.25">
      <c r="A324">
        <v>321</v>
      </c>
      <c r="B324" t="s">
        <v>399</v>
      </c>
      <c r="C324" t="str">
        <f t="shared" si="11"/>
        <v>31/074 P</v>
      </c>
      <c r="D324" t="s">
        <v>994</v>
      </c>
    </row>
    <row r="325" spans="1:5" x14ac:dyDescent="0.25">
      <c r="A325">
        <v>322</v>
      </c>
      <c r="B325" t="s">
        <v>437</v>
      </c>
      <c r="C325" t="str">
        <f t="shared" si="11"/>
        <v>31/075 K</v>
      </c>
      <c r="D325" t="s">
        <v>995</v>
      </c>
    </row>
    <row r="326" spans="1:5" x14ac:dyDescent="0.25">
      <c r="A326">
        <v>323</v>
      </c>
      <c r="B326" t="s">
        <v>400</v>
      </c>
      <c r="C326" t="str">
        <f t="shared" si="11"/>
        <v>31/076BH</v>
      </c>
      <c r="D326" t="s">
        <v>996</v>
      </c>
    </row>
    <row r="327" spans="1:5" x14ac:dyDescent="0.25">
      <c r="A327">
        <v>324</v>
      </c>
      <c r="B327" t="s">
        <v>401</v>
      </c>
      <c r="C327" t="str">
        <f t="shared" si="11"/>
        <v>31/076CK</v>
      </c>
      <c r="D327" t="s">
        <v>401</v>
      </c>
    </row>
    <row r="328" spans="1:5" x14ac:dyDescent="0.25">
      <c r="A328">
        <v>325</v>
      </c>
      <c r="B328" t="s">
        <v>402</v>
      </c>
      <c r="C328" t="str">
        <f t="shared" si="11"/>
        <v>31/077 T</v>
      </c>
      <c r="D328" t="s">
        <v>402</v>
      </c>
    </row>
    <row r="329" spans="1:5" x14ac:dyDescent="0.25">
      <c r="A329">
        <v>326</v>
      </c>
      <c r="B329" t="s">
        <v>403</v>
      </c>
      <c r="C329" t="str">
        <f t="shared" ref="C329:C385" si="12">VLOOKUP($B329,$E$5:$F$264,2,FALSE)</f>
        <v>31/079BK</v>
      </c>
      <c r="D329" t="s">
        <v>997</v>
      </c>
    </row>
    <row r="330" spans="1:5" x14ac:dyDescent="0.25">
      <c r="A330">
        <v>327</v>
      </c>
      <c r="B330" t="s">
        <v>405</v>
      </c>
      <c r="C330" t="str">
        <f t="shared" si="12"/>
        <v>31/083BL</v>
      </c>
      <c r="D330" t="s">
        <v>1079</v>
      </c>
    </row>
    <row r="331" spans="1:5" x14ac:dyDescent="0.25">
      <c r="A331">
        <v>328</v>
      </c>
      <c r="B331" t="s">
        <v>406</v>
      </c>
      <c r="C331" t="str">
        <f t="shared" si="12"/>
        <v>31/084 F</v>
      </c>
      <c r="D331" t="s">
        <v>1000</v>
      </c>
    </row>
    <row r="332" spans="1:5" x14ac:dyDescent="0.25">
      <c r="A332">
        <v>329</v>
      </c>
      <c r="B332" t="s">
        <v>407</v>
      </c>
      <c r="C332" t="str">
        <f t="shared" si="12"/>
        <v>31/085 T</v>
      </c>
      <c r="D332" t="s">
        <v>1001</v>
      </c>
    </row>
    <row r="333" spans="1:5" x14ac:dyDescent="0.25">
      <c r="A333">
        <v>330</v>
      </c>
      <c r="B333" s="17" t="s">
        <v>409</v>
      </c>
      <c r="C333" t="str">
        <f t="shared" si="12"/>
        <v>31/087 J</v>
      </c>
      <c r="D333" t="s">
        <v>1002</v>
      </c>
    </row>
    <row r="334" spans="1:5" x14ac:dyDescent="0.25">
      <c r="A334">
        <v>331</v>
      </c>
      <c r="B334" s="21" t="s">
        <v>1160</v>
      </c>
      <c r="C334" t="str">
        <f t="shared" si="12"/>
        <v>31/086 M</v>
      </c>
      <c r="D334" s="21" t="s">
        <v>1161</v>
      </c>
      <c r="E334" s="21" t="s">
        <v>1162</v>
      </c>
    </row>
    <row r="335" spans="1:5" x14ac:dyDescent="0.25">
      <c r="A335">
        <v>332</v>
      </c>
      <c r="B335" t="s">
        <v>410</v>
      </c>
      <c r="C335" t="str">
        <f t="shared" si="12"/>
        <v>31/109 X</v>
      </c>
      <c r="D335" t="s">
        <v>1004</v>
      </c>
    </row>
    <row r="336" spans="1:5" x14ac:dyDescent="0.25">
      <c r="A336">
        <v>333</v>
      </c>
      <c r="B336" t="s">
        <v>411</v>
      </c>
      <c r="C336" t="str">
        <f t="shared" si="12"/>
        <v>31/088AW</v>
      </c>
      <c r="D336" t="s">
        <v>1005</v>
      </c>
    </row>
    <row r="337" spans="1:4" x14ac:dyDescent="0.25">
      <c r="A337">
        <v>334</v>
      </c>
      <c r="B337" t="s">
        <v>412</v>
      </c>
      <c r="C337" t="str">
        <f t="shared" si="12"/>
        <v>31/088BF</v>
      </c>
      <c r="D337" t="s">
        <v>1006</v>
      </c>
    </row>
    <row r="338" spans="1:4" x14ac:dyDescent="0.25">
      <c r="A338">
        <v>335</v>
      </c>
      <c r="B338" t="s">
        <v>413</v>
      </c>
      <c r="C338" t="str">
        <f t="shared" si="12"/>
        <v>31/088CJ</v>
      </c>
      <c r="D338" t="s">
        <v>1007</v>
      </c>
    </row>
    <row r="339" spans="1:4" x14ac:dyDescent="0.25">
      <c r="A339">
        <v>336</v>
      </c>
      <c r="B339" t="s">
        <v>414</v>
      </c>
      <c r="C339" t="str">
        <f t="shared" si="12"/>
        <v>31/090 P</v>
      </c>
      <c r="D339" t="s">
        <v>1008</v>
      </c>
    </row>
    <row r="340" spans="1:4" x14ac:dyDescent="0.25">
      <c r="A340">
        <v>337</v>
      </c>
      <c r="B340" s="17" t="s">
        <v>415</v>
      </c>
      <c r="C340" t="str">
        <f t="shared" si="12"/>
        <v>31/091 K</v>
      </c>
      <c r="D340" t="s">
        <v>1009</v>
      </c>
    </row>
    <row r="341" spans="1:4" x14ac:dyDescent="0.25">
      <c r="A341">
        <v>338</v>
      </c>
      <c r="B341" t="s">
        <v>221</v>
      </c>
      <c r="C341" t="str">
        <f t="shared" si="12"/>
        <v>31/093 T</v>
      </c>
      <c r="D341" t="s">
        <v>221</v>
      </c>
    </row>
    <row r="342" spans="1:4" x14ac:dyDescent="0.25">
      <c r="A342">
        <v>339</v>
      </c>
      <c r="B342" t="s">
        <v>416</v>
      </c>
      <c r="C342" t="str">
        <f t="shared" si="12"/>
        <v>31/097 R</v>
      </c>
      <c r="D342" t="s">
        <v>416</v>
      </c>
    </row>
    <row r="343" spans="1:4" x14ac:dyDescent="0.25">
      <c r="A343">
        <v>340</v>
      </c>
      <c r="B343" t="s">
        <v>417</v>
      </c>
      <c r="C343" t="str">
        <f t="shared" si="12"/>
        <v>31/098CR</v>
      </c>
      <c r="D343" t="s">
        <v>1010</v>
      </c>
    </row>
    <row r="344" spans="1:4" x14ac:dyDescent="0.25">
      <c r="A344">
        <v>341</v>
      </c>
      <c r="B344" t="s">
        <v>418</v>
      </c>
      <c r="C344" t="str">
        <f t="shared" si="12"/>
        <v>31/099BJ</v>
      </c>
      <c r="D344" t="s">
        <v>1073</v>
      </c>
    </row>
    <row r="345" spans="1:4" x14ac:dyDescent="0.25">
      <c r="A345">
        <v>342</v>
      </c>
      <c r="B345" t="s">
        <v>419</v>
      </c>
      <c r="C345" t="str">
        <f t="shared" si="12"/>
        <v>31/100 L</v>
      </c>
      <c r="D345" t="s">
        <v>1011</v>
      </c>
    </row>
    <row r="346" spans="1:4" x14ac:dyDescent="0.25">
      <c r="A346">
        <v>343</v>
      </c>
      <c r="B346" t="s">
        <v>420</v>
      </c>
      <c r="C346" t="str">
        <f t="shared" si="12"/>
        <v>31/101 H</v>
      </c>
      <c r="D346" t="s">
        <v>420</v>
      </c>
    </row>
    <row r="347" spans="1:4" x14ac:dyDescent="0.25">
      <c r="A347">
        <v>344</v>
      </c>
      <c r="B347" t="s">
        <v>421</v>
      </c>
      <c r="C347" t="str">
        <f t="shared" si="12"/>
        <v>31/103 P</v>
      </c>
      <c r="D347" t="s">
        <v>1012</v>
      </c>
    </row>
    <row r="348" spans="1:4" x14ac:dyDescent="0.25">
      <c r="A348">
        <v>345</v>
      </c>
      <c r="B348" t="s">
        <v>422</v>
      </c>
      <c r="C348" t="str">
        <f t="shared" si="12"/>
        <v>31/104 K</v>
      </c>
      <c r="D348" t="s">
        <v>422</v>
      </c>
    </row>
    <row r="349" spans="1:4" x14ac:dyDescent="0.25">
      <c r="A349">
        <v>346</v>
      </c>
      <c r="B349" s="21" t="s">
        <v>1147</v>
      </c>
      <c r="C349" t="str">
        <f t="shared" si="12"/>
        <v>31/108A</v>
      </c>
      <c r="D349" s="21" t="s">
        <v>1148</v>
      </c>
    </row>
    <row r="350" spans="1:4" x14ac:dyDescent="0.25">
      <c r="A350">
        <v>347</v>
      </c>
      <c r="B350" t="s">
        <v>232</v>
      </c>
      <c r="C350" t="str">
        <f t="shared" si="12"/>
        <v>31/109BF</v>
      </c>
      <c r="D350" t="s">
        <v>1013</v>
      </c>
    </row>
    <row r="351" spans="1:4" x14ac:dyDescent="0.25">
      <c r="A351">
        <v>348</v>
      </c>
      <c r="B351" t="s">
        <v>423</v>
      </c>
      <c r="C351" t="str">
        <f t="shared" si="12"/>
        <v>31/110BX</v>
      </c>
      <c r="D351" t="s">
        <v>1014</v>
      </c>
    </row>
    <row r="352" spans="1:4" x14ac:dyDescent="0.25">
      <c r="A352">
        <v>349</v>
      </c>
      <c r="B352" s="21" t="s">
        <v>1166</v>
      </c>
      <c r="C352" t="str">
        <f>VLOOKUP($B352,$E$5:$F$264,2,FALSE)</f>
        <v>31/023BR</v>
      </c>
      <c r="D352" t="s">
        <v>1165</v>
      </c>
    </row>
    <row r="353" spans="1:4" x14ac:dyDescent="0.25">
      <c r="A353">
        <v>350</v>
      </c>
      <c r="B353" t="s">
        <v>234</v>
      </c>
      <c r="C353" t="str">
        <f t="shared" si="12"/>
        <v>31/111 P</v>
      </c>
      <c r="D353" t="s">
        <v>234</v>
      </c>
    </row>
    <row r="354" spans="1:4" x14ac:dyDescent="0.25">
      <c r="A354">
        <v>351</v>
      </c>
      <c r="B354" s="17" t="s">
        <v>424</v>
      </c>
      <c r="C354" t="str">
        <f t="shared" si="12"/>
        <v>31/112 K</v>
      </c>
      <c r="D354" t="s">
        <v>424</v>
      </c>
    </row>
    <row r="355" spans="1:4" x14ac:dyDescent="0.25">
      <c r="A355">
        <v>352</v>
      </c>
      <c r="B355" t="s">
        <v>734</v>
      </c>
      <c r="C355" t="str">
        <f>VLOOKUP($B355,$E$5:$F$264,2,FALSE)</f>
        <v>31/211 K</v>
      </c>
      <c r="D355" t="s">
        <v>1066</v>
      </c>
    </row>
    <row r="356" spans="1:4" x14ac:dyDescent="0.25">
      <c r="A356">
        <v>353</v>
      </c>
      <c r="B356" t="s">
        <v>425</v>
      </c>
      <c r="C356" t="str">
        <f t="shared" si="12"/>
        <v>31/114AR</v>
      </c>
      <c r="D356" t="s">
        <v>1015</v>
      </c>
    </row>
    <row r="357" spans="1:4" x14ac:dyDescent="0.25">
      <c r="A357">
        <v>354</v>
      </c>
      <c r="B357" t="s">
        <v>426</v>
      </c>
      <c r="C357" t="str">
        <f t="shared" si="12"/>
        <v>31/115BP</v>
      </c>
      <c r="D357" t="s">
        <v>1016</v>
      </c>
    </row>
    <row r="358" spans="1:4" x14ac:dyDescent="0.25">
      <c r="A358">
        <v>355</v>
      </c>
      <c r="B358" t="s">
        <v>404</v>
      </c>
      <c r="C358" t="str">
        <f t="shared" si="12"/>
        <v>31/116 J</v>
      </c>
      <c r="D358" t="s">
        <v>1017</v>
      </c>
    </row>
    <row r="359" spans="1:4" x14ac:dyDescent="0.25">
      <c r="A359">
        <v>356</v>
      </c>
      <c r="B359" t="s">
        <v>427</v>
      </c>
      <c r="C359" t="str">
        <f t="shared" si="12"/>
        <v>31/117 X</v>
      </c>
      <c r="D359" t="s">
        <v>1018</v>
      </c>
    </row>
    <row r="360" spans="1:4" x14ac:dyDescent="0.25">
      <c r="A360">
        <v>357</v>
      </c>
      <c r="B360" t="s">
        <v>428</v>
      </c>
      <c r="C360" t="str">
        <f t="shared" si="12"/>
        <v>31/118 R</v>
      </c>
      <c r="D360" t="s">
        <v>1019</v>
      </c>
    </row>
    <row r="361" spans="1:4" x14ac:dyDescent="0.25">
      <c r="A361">
        <v>358</v>
      </c>
      <c r="B361" t="s">
        <v>244</v>
      </c>
      <c r="C361" t="str">
        <f t="shared" si="12"/>
        <v>31/119 L</v>
      </c>
      <c r="D361" t="s">
        <v>244</v>
      </c>
    </row>
    <row r="362" spans="1:4" x14ac:dyDescent="0.25">
      <c r="A362">
        <v>359</v>
      </c>
      <c r="B362" t="s">
        <v>430</v>
      </c>
      <c r="C362" t="str">
        <f t="shared" si="12"/>
        <v>31/121 F</v>
      </c>
      <c r="D362" t="s">
        <v>430</v>
      </c>
    </row>
    <row r="363" spans="1:4" x14ac:dyDescent="0.25">
      <c r="A363">
        <v>360</v>
      </c>
      <c r="B363" t="s">
        <v>431</v>
      </c>
      <c r="C363" t="str">
        <f t="shared" si="12"/>
        <v>31/124 J</v>
      </c>
      <c r="D363" t="s">
        <v>1020</v>
      </c>
    </row>
    <row r="364" spans="1:4" x14ac:dyDescent="0.25">
      <c r="A364">
        <v>361</v>
      </c>
      <c r="B364" t="s">
        <v>432</v>
      </c>
      <c r="C364" t="str">
        <f t="shared" si="12"/>
        <v>31/127 L</v>
      </c>
      <c r="D364" t="s">
        <v>1021</v>
      </c>
    </row>
    <row r="365" spans="1:4" x14ac:dyDescent="0.25">
      <c r="A365">
        <v>362</v>
      </c>
      <c r="B365" t="s">
        <v>433</v>
      </c>
      <c r="C365" t="str">
        <f>VLOOKUP($B365,$E$5:$F$264,2,FALSE)</f>
        <v>31/128A</v>
      </c>
      <c r="D365" t="s">
        <v>1072</v>
      </c>
    </row>
    <row r="366" spans="1:4" x14ac:dyDescent="0.25">
      <c r="A366">
        <v>363</v>
      </c>
      <c r="B366" t="s">
        <v>435</v>
      </c>
      <c r="C366" t="str">
        <f t="shared" si="12"/>
        <v>31/129 W</v>
      </c>
      <c r="D366" t="s">
        <v>1022</v>
      </c>
    </row>
    <row r="367" spans="1:4" x14ac:dyDescent="0.25">
      <c r="A367">
        <v>364</v>
      </c>
      <c r="B367" t="s">
        <v>434</v>
      </c>
      <c r="C367" t="str">
        <f t="shared" si="12"/>
        <v>31/130 T</v>
      </c>
      <c r="D367" t="s">
        <v>1023</v>
      </c>
    </row>
    <row r="368" spans="1:4" x14ac:dyDescent="0.25">
      <c r="A368">
        <v>365</v>
      </c>
      <c r="B368" t="s">
        <v>351</v>
      </c>
      <c r="C368" t="str">
        <f t="shared" si="12"/>
        <v>31/132 J</v>
      </c>
      <c r="D368" t="s">
        <v>1024</v>
      </c>
    </row>
    <row r="369" spans="1:4" x14ac:dyDescent="0.25">
      <c r="A369">
        <v>366</v>
      </c>
      <c r="B369" t="s">
        <v>408</v>
      </c>
      <c r="C369" t="str">
        <f t="shared" si="12"/>
        <v>31/133 X</v>
      </c>
      <c r="D369" t="s">
        <v>1025</v>
      </c>
    </row>
    <row r="370" spans="1:4" x14ac:dyDescent="0.25">
      <c r="A370">
        <v>367</v>
      </c>
      <c r="B370" t="s">
        <v>438</v>
      </c>
      <c r="C370" t="str">
        <f t="shared" si="12"/>
        <v>31/139 K</v>
      </c>
      <c r="D370" t="s">
        <v>1026</v>
      </c>
    </row>
    <row r="371" spans="1:4" x14ac:dyDescent="0.25">
      <c r="A371">
        <v>368</v>
      </c>
      <c r="B371" t="s">
        <v>439</v>
      </c>
      <c r="C371" t="str">
        <f t="shared" si="12"/>
        <v>31/140 J</v>
      </c>
      <c r="D371" t="s">
        <v>1027</v>
      </c>
    </row>
    <row r="372" spans="1:4" x14ac:dyDescent="0.25">
      <c r="A372">
        <v>369</v>
      </c>
      <c r="B372" t="s">
        <v>440</v>
      </c>
      <c r="C372" t="str">
        <f t="shared" si="12"/>
        <v>31/142 R</v>
      </c>
      <c r="D372" t="s">
        <v>440</v>
      </c>
    </row>
    <row r="373" spans="1:4" x14ac:dyDescent="0.25">
      <c r="A373">
        <v>370</v>
      </c>
      <c r="B373" s="17" t="s">
        <v>441</v>
      </c>
      <c r="C373" t="str">
        <f t="shared" si="12"/>
        <v>31/143 L</v>
      </c>
      <c r="D373" t="s">
        <v>1028</v>
      </c>
    </row>
    <row r="374" spans="1:4" x14ac:dyDescent="0.25">
      <c r="A374">
        <v>371</v>
      </c>
      <c r="B374" t="s">
        <v>442</v>
      </c>
      <c r="C374" t="str">
        <f t="shared" si="12"/>
        <v>31/144 H</v>
      </c>
      <c r="D374" t="s">
        <v>442</v>
      </c>
    </row>
    <row r="375" spans="1:4" x14ac:dyDescent="0.25">
      <c r="A375">
        <v>372</v>
      </c>
      <c r="B375" t="s">
        <v>1144</v>
      </c>
      <c r="C375" t="str">
        <f t="shared" si="12"/>
        <v>31/148A</v>
      </c>
      <c r="D375" t="s">
        <v>1146</v>
      </c>
    </row>
    <row r="376" spans="1:4" x14ac:dyDescent="0.25">
      <c r="A376">
        <v>373</v>
      </c>
      <c r="B376" t="s">
        <v>443</v>
      </c>
      <c r="C376" t="str">
        <f t="shared" si="12"/>
        <v>31/150 R</v>
      </c>
      <c r="D376" t="s">
        <v>1029</v>
      </c>
    </row>
    <row r="377" spans="1:4" x14ac:dyDescent="0.25">
      <c r="A377">
        <v>374</v>
      </c>
      <c r="B377" t="s">
        <v>444</v>
      </c>
      <c r="C377" t="str">
        <f t="shared" si="12"/>
        <v>31/151 L</v>
      </c>
      <c r="D377" t="s">
        <v>1030</v>
      </c>
    </row>
    <row r="378" spans="1:4" x14ac:dyDescent="0.25">
      <c r="A378">
        <v>375</v>
      </c>
      <c r="B378" t="s">
        <v>369</v>
      </c>
      <c r="C378" t="str">
        <f t="shared" si="12"/>
        <v>31/152 H</v>
      </c>
      <c r="D378" t="s">
        <v>1031</v>
      </c>
    </row>
    <row r="379" spans="1:4" x14ac:dyDescent="0.25">
      <c r="A379">
        <v>376</v>
      </c>
      <c r="B379" t="s">
        <v>445</v>
      </c>
      <c r="C379" t="str">
        <f t="shared" si="12"/>
        <v>31/153 W</v>
      </c>
      <c r="D379" t="s">
        <v>445</v>
      </c>
    </row>
    <row r="380" spans="1:4" x14ac:dyDescent="0.25">
      <c r="A380">
        <v>377</v>
      </c>
      <c r="B380" s="17" t="s">
        <v>447</v>
      </c>
      <c r="C380" t="str">
        <f t="shared" si="12"/>
        <v>31/155 K</v>
      </c>
      <c r="D380" t="s">
        <v>447</v>
      </c>
    </row>
    <row r="381" spans="1:4" x14ac:dyDescent="0.25">
      <c r="A381">
        <v>378</v>
      </c>
      <c r="B381" s="17" t="s">
        <v>345</v>
      </c>
      <c r="C381" t="str">
        <f t="shared" si="12"/>
        <v>31/156 F</v>
      </c>
      <c r="D381" t="s">
        <v>345</v>
      </c>
    </row>
    <row r="382" spans="1:4" x14ac:dyDescent="0.25">
      <c r="A382">
        <v>379</v>
      </c>
      <c r="B382" t="s">
        <v>449</v>
      </c>
      <c r="C382" t="str">
        <f t="shared" si="12"/>
        <v>31/157BW</v>
      </c>
      <c r="D382" t="s">
        <v>449</v>
      </c>
    </row>
    <row r="383" spans="1:4" x14ac:dyDescent="0.25">
      <c r="A383">
        <v>380</v>
      </c>
      <c r="B383" t="s">
        <v>448</v>
      </c>
      <c r="C383" t="str">
        <f t="shared" si="12"/>
        <v>31/158 M</v>
      </c>
      <c r="D383" t="s">
        <v>1032</v>
      </c>
    </row>
    <row r="384" spans="1:4" x14ac:dyDescent="0.25">
      <c r="A384">
        <v>381</v>
      </c>
      <c r="B384" t="s">
        <v>450</v>
      </c>
      <c r="C384" t="str">
        <f t="shared" si="12"/>
        <v>31/162 P</v>
      </c>
      <c r="D384" t="s">
        <v>450</v>
      </c>
    </row>
    <row r="385" spans="1:4" x14ac:dyDescent="0.25">
      <c r="A385">
        <v>382</v>
      </c>
      <c r="B385" t="s">
        <v>731</v>
      </c>
      <c r="C385" t="str">
        <f t="shared" si="12"/>
        <v>31/042BW</v>
      </c>
      <c r="D385" t="s">
        <v>1033</v>
      </c>
    </row>
    <row r="386" spans="1:4" x14ac:dyDescent="0.25">
      <c r="A386">
        <v>383</v>
      </c>
      <c r="B386" t="s">
        <v>462</v>
      </c>
      <c r="C386" t="str">
        <f t="shared" ref="C386:C436" si="13">VLOOKUP($B386,$E$5:$F$264,2,FALSE)</f>
        <v>31/181BW</v>
      </c>
      <c r="D386" t="s">
        <v>1034</v>
      </c>
    </row>
    <row r="387" spans="1:4" x14ac:dyDescent="0.25">
      <c r="A387">
        <v>384</v>
      </c>
      <c r="B387" t="s">
        <v>348</v>
      </c>
      <c r="C387" t="str">
        <f t="shared" si="13"/>
        <v>31/010A</v>
      </c>
      <c r="D387" t="s">
        <v>1074</v>
      </c>
    </row>
    <row r="388" spans="1:4" x14ac:dyDescent="0.25">
      <c r="A388">
        <v>385</v>
      </c>
      <c r="B388" t="s">
        <v>452</v>
      </c>
      <c r="C388" t="str">
        <f t="shared" si="13"/>
        <v>31/166 M</v>
      </c>
      <c r="D388" t="s">
        <v>1035</v>
      </c>
    </row>
    <row r="389" spans="1:4" x14ac:dyDescent="0.25">
      <c r="A389">
        <v>386</v>
      </c>
      <c r="B389" t="s">
        <v>453</v>
      </c>
      <c r="C389" t="str">
        <f t="shared" si="13"/>
        <v>31/167 J</v>
      </c>
      <c r="D389" t="s">
        <v>1036</v>
      </c>
    </row>
    <row r="390" spans="1:4" x14ac:dyDescent="0.25">
      <c r="A390">
        <v>387</v>
      </c>
      <c r="B390" t="s">
        <v>454</v>
      </c>
      <c r="C390" t="str">
        <f t="shared" si="13"/>
        <v>31/168 X</v>
      </c>
      <c r="D390" t="s">
        <v>1037</v>
      </c>
    </row>
    <row r="391" spans="1:4" x14ac:dyDescent="0.25">
      <c r="A391">
        <v>388</v>
      </c>
      <c r="B391" t="s">
        <v>485</v>
      </c>
      <c r="C391" t="str">
        <f t="shared" si="13"/>
        <v>31/169 R</v>
      </c>
      <c r="D391" t="s">
        <v>1038</v>
      </c>
    </row>
    <row r="392" spans="1:4" x14ac:dyDescent="0.25">
      <c r="A392">
        <v>389</v>
      </c>
      <c r="B392" t="s">
        <v>446</v>
      </c>
      <c r="C392" t="str">
        <f t="shared" si="13"/>
        <v>31/170BR</v>
      </c>
      <c r="D392" t="s">
        <v>1039</v>
      </c>
    </row>
    <row r="393" spans="1:4" x14ac:dyDescent="0.25">
      <c r="A393">
        <v>390</v>
      </c>
      <c r="B393" t="s">
        <v>455</v>
      </c>
      <c r="C393" t="str">
        <f t="shared" si="13"/>
        <v>31/171 K</v>
      </c>
      <c r="D393" t="s">
        <v>455</v>
      </c>
    </row>
    <row r="394" spans="1:4" x14ac:dyDescent="0.25">
      <c r="A394">
        <v>391</v>
      </c>
      <c r="B394" t="s">
        <v>456</v>
      </c>
      <c r="C394" t="str">
        <f t="shared" si="13"/>
        <v>31/172 F</v>
      </c>
      <c r="D394" t="s">
        <v>456</v>
      </c>
    </row>
    <row r="395" spans="1:4" x14ac:dyDescent="0.25">
      <c r="A395">
        <v>392</v>
      </c>
      <c r="B395" t="s">
        <v>457</v>
      </c>
      <c r="C395" t="str">
        <f t="shared" si="13"/>
        <v>31/173 T</v>
      </c>
      <c r="D395" t="s">
        <v>457</v>
      </c>
    </row>
    <row r="396" spans="1:4" x14ac:dyDescent="0.25">
      <c r="A396">
        <v>393</v>
      </c>
      <c r="B396" t="s">
        <v>458</v>
      </c>
      <c r="C396" t="str">
        <f t="shared" si="13"/>
        <v>31/174 M</v>
      </c>
      <c r="D396" t="s">
        <v>1040</v>
      </c>
    </row>
    <row r="397" spans="1:4" x14ac:dyDescent="0.25">
      <c r="A397">
        <v>394</v>
      </c>
      <c r="B397" t="s">
        <v>459</v>
      </c>
      <c r="C397" t="str">
        <f t="shared" si="13"/>
        <v>31/174BP</v>
      </c>
      <c r="D397" t="s">
        <v>1041</v>
      </c>
    </row>
    <row r="398" spans="1:4" x14ac:dyDescent="0.25">
      <c r="A398">
        <v>395</v>
      </c>
      <c r="B398" t="s">
        <v>396</v>
      </c>
      <c r="C398" t="str">
        <f>VLOOKUP($B398,$E$5:$F$264,2,FALSE)</f>
        <v>31/175 J</v>
      </c>
      <c r="D398" t="s">
        <v>998</v>
      </c>
    </row>
    <row r="399" spans="1:4" x14ac:dyDescent="0.25">
      <c r="A399">
        <v>396</v>
      </c>
      <c r="B399" t="s">
        <v>460</v>
      </c>
      <c r="C399" t="str">
        <f t="shared" si="13"/>
        <v>31/176 X</v>
      </c>
      <c r="D399" t="s">
        <v>1042</v>
      </c>
    </row>
    <row r="400" spans="1:4" x14ac:dyDescent="0.25">
      <c r="A400">
        <v>397</v>
      </c>
      <c r="B400" s="17" t="s">
        <v>461</v>
      </c>
      <c r="C400" t="str">
        <f t="shared" si="13"/>
        <v>31/177BT</v>
      </c>
      <c r="D400" t="s">
        <v>1043</v>
      </c>
    </row>
    <row r="401" spans="1:4" x14ac:dyDescent="0.25">
      <c r="A401">
        <v>398</v>
      </c>
      <c r="B401" s="17" t="s">
        <v>464</v>
      </c>
      <c r="C401" t="str">
        <f t="shared" si="13"/>
        <v>31/180 F</v>
      </c>
      <c r="D401" t="s">
        <v>1044</v>
      </c>
    </row>
    <row r="402" spans="1:4" x14ac:dyDescent="0.25">
      <c r="A402">
        <v>399</v>
      </c>
      <c r="B402" t="s">
        <v>465</v>
      </c>
      <c r="C402" t="str">
        <f t="shared" si="13"/>
        <v>31/181 T</v>
      </c>
      <c r="D402" t="s">
        <v>465</v>
      </c>
    </row>
    <row r="403" spans="1:4" x14ac:dyDescent="0.25">
      <c r="A403">
        <v>400</v>
      </c>
      <c r="B403" s="17" t="s">
        <v>466</v>
      </c>
      <c r="C403" t="str">
        <f t="shared" si="13"/>
        <v>31/182BP</v>
      </c>
      <c r="D403" t="s">
        <v>1045</v>
      </c>
    </row>
    <row r="404" spans="1:4" x14ac:dyDescent="0.25">
      <c r="A404">
        <v>401</v>
      </c>
      <c r="B404" s="17" t="s">
        <v>372</v>
      </c>
      <c r="C404" t="str">
        <f t="shared" si="13"/>
        <v>31/034A</v>
      </c>
      <c r="D404" t="s">
        <v>1075</v>
      </c>
    </row>
    <row r="405" spans="1:4" x14ac:dyDescent="0.25">
      <c r="A405">
        <v>402</v>
      </c>
      <c r="B405" t="s">
        <v>436</v>
      </c>
      <c r="C405" t="str">
        <f t="shared" si="13"/>
        <v>31/136BJ</v>
      </c>
      <c r="D405" t="s">
        <v>1076</v>
      </c>
    </row>
    <row r="406" spans="1:4" x14ac:dyDescent="0.25">
      <c r="A406">
        <v>403</v>
      </c>
      <c r="B406" s="17" t="s">
        <v>479</v>
      </c>
      <c r="C406" t="str">
        <f t="shared" si="13"/>
        <v>31/202BW</v>
      </c>
      <c r="D406" t="s">
        <v>1046</v>
      </c>
    </row>
    <row r="407" spans="1:4" x14ac:dyDescent="0.25">
      <c r="A407">
        <v>404</v>
      </c>
      <c r="B407" t="s">
        <v>349</v>
      </c>
      <c r="C407" t="str">
        <f t="shared" si="13"/>
        <v>31/013C</v>
      </c>
      <c r="D407" t="s">
        <v>1077</v>
      </c>
    </row>
    <row r="408" spans="1:4" x14ac:dyDescent="0.25">
      <c r="A408">
        <v>405</v>
      </c>
      <c r="B408" t="s">
        <v>451</v>
      </c>
      <c r="C408" t="str">
        <f t="shared" si="13"/>
        <v>31/165B</v>
      </c>
      <c r="D408" t="s">
        <v>1078</v>
      </c>
    </row>
    <row r="409" spans="1:4" x14ac:dyDescent="0.25">
      <c r="A409">
        <v>406</v>
      </c>
      <c r="B409" t="s">
        <v>385</v>
      </c>
      <c r="C409" t="str">
        <f t="shared" si="13"/>
        <v>31/164BH</v>
      </c>
      <c r="D409" t="s">
        <v>1080</v>
      </c>
    </row>
    <row r="410" spans="1:4" x14ac:dyDescent="0.25">
      <c r="A410">
        <v>407</v>
      </c>
      <c r="B410" t="s">
        <v>484</v>
      </c>
      <c r="C410" t="str">
        <f t="shared" si="13"/>
        <v>31/205BF</v>
      </c>
      <c r="D410" t="s">
        <v>1047</v>
      </c>
    </row>
    <row r="411" spans="1:4" x14ac:dyDescent="0.25">
      <c r="A411">
        <v>408</v>
      </c>
      <c r="B411" s="3" t="s">
        <v>463</v>
      </c>
      <c r="C411" t="str">
        <f t="shared" si="13"/>
        <v>31/021A</v>
      </c>
      <c r="D411" t="s">
        <v>1048</v>
      </c>
    </row>
    <row r="412" spans="1:4" x14ac:dyDescent="0.25">
      <c r="A412">
        <v>409</v>
      </c>
      <c r="B412" s="3" t="s">
        <v>732</v>
      </c>
      <c r="C412" t="str">
        <f t="shared" si="13"/>
        <v>31/179D</v>
      </c>
      <c r="D412" t="s">
        <v>1049</v>
      </c>
    </row>
    <row r="413" spans="1:4" x14ac:dyDescent="0.25">
      <c r="A413">
        <v>410</v>
      </c>
      <c r="B413" s="3" t="s">
        <v>733</v>
      </c>
      <c r="C413" t="str">
        <f t="shared" si="13"/>
        <v>31/099A</v>
      </c>
      <c r="D413" t="s">
        <v>1050</v>
      </c>
    </row>
    <row r="414" spans="1:4" x14ac:dyDescent="0.25">
      <c r="A414">
        <v>411</v>
      </c>
      <c r="B414" s="3" t="s">
        <v>467</v>
      </c>
      <c r="C414" t="str">
        <f t="shared" si="13"/>
        <v>31/183 J</v>
      </c>
      <c r="D414" t="s">
        <v>1051</v>
      </c>
    </row>
    <row r="415" spans="1:4" x14ac:dyDescent="0.25">
      <c r="A415">
        <v>412</v>
      </c>
      <c r="B415" s="3" t="s">
        <v>468</v>
      </c>
      <c r="C415" t="str">
        <f t="shared" si="13"/>
        <v>31/184 X</v>
      </c>
      <c r="D415" t="s">
        <v>468</v>
      </c>
    </row>
    <row r="416" spans="1:4" x14ac:dyDescent="0.25">
      <c r="A416">
        <v>413</v>
      </c>
      <c r="B416" s="3" t="s">
        <v>469</v>
      </c>
      <c r="C416" t="str">
        <f t="shared" si="13"/>
        <v>31/184CJ</v>
      </c>
      <c r="D416" t="s">
        <v>1052</v>
      </c>
    </row>
    <row r="417" spans="1:4" x14ac:dyDescent="0.25">
      <c r="A417">
        <v>414</v>
      </c>
      <c r="B417" s="3" t="s">
        <v>470</v>
      </c>
      <c r="C417" t="str">
        <f t="shared" si="13"/>
        <v>31/186BM</v>
      </c>
      <c r="D417" t="s">
        <v>1053</v>
      </c>
    </row>
    <row r="418" spans="1:4" x14ac:dyDescent="0.25">
      <c r="A418">
        <v>415</v>
      </c>
      <c r="B418" s="3" t="s">
        <v>471</v>
      </c>
      <c r="C418" t="str">
        <f t="shared" si="13"/>
        <v>31/187BJ</v>
      </c>
      <c r="D418" t="s">
        <v>1081</v>
      </c>
    </row>
    <row r="419" spans="1:4" x14ac:dyDescent="0.25">
      <c r="A419">
        <v>416</v>
      </c>
      <c r="B419" s="3" t="s">
        <v>472</v>
      </c>
      <c r="C419" t="str">
        <f t="shared" si="13"/>
        <v>31/189 P</v>
      </c>
      <c r="D419" t="s">
        <v>1054</v>
      </c>
    </row>
    <row r="420" spans="1:4" x14ac:dyDescent="0.25">
      <c r="A420">
        <v>417</v>
      </c>
      <c r="B420" s="3" t="s">
        <v>306</v>
      </c>
      <c r="C420" t="str">
        <f t="shared" si="13"/>
        <v>31/190 M</v>
      </c>
      <c r="D420" t="s">
        <v>1055</v>
      </c>
    </row>
    <row r="421" spans="1:4" x14ac:dyDescent="0.25">
      <c r="A421">
        <v>418</v>
      </c>
      <c r="B421" s="3" t="s">
        <v>473</v>
      </c>
      <c r="C421" t="str">
        <f t="shared" si="13"/>
        <v>31/192BF</v>
      </c>
      <c r="D421" t="s">
        <v>473</v>
      </c>
    </row>
    <row r="422" spans="1:4" x14ac:dyDescent="0.25">
      <c r="A422">
        <v>419</v>
      </c>
      <c r="B422" s="3" t="s">
        <v>474</v>
      </c>
      <c r="C422" t="str">
        <f t="shared" si="13"/>
        <v>31/194 L</v>
      </c>
      <c r="D422" t="s">
        <v>1056</v>
      </c>
    </row>
    <row r="423" spans="1:4" x14ac:dyDescent="0.25">
      <c r="A423">
        <v>420</v>
      </c>
      <c r="B423" s="3" t="s">
        <v>475</v>
      </c>
      <c r="C423" t="str">
        <f t="shared" si="13"/>
        <v>31/195 H</v>
      </c>
      <c r="D423" t="s">
        <v>1057</v>
      </c>
    </row>
    <row r="424" spans="1:4" x14ac:dyDescent="0.25">
      <c r="A424">
        <v>421</v>
      </c>
      <c r="B424" s="3" t="s">
        <v>310</v>
      </c>
      <c r="C424" t="str">
        <f t="shared" si="13"/>
        <v>31/197 P</v>
      </c>
      <c r="D424" t="s">
        <v>1058</v>
      </c>
    </row>
    <row r="425" spans="1:4" x14ac:dyDescent="0.25">
      <c r="A425">
        <v>422</v>
      </c>
      <c r="B425" t="s">
        <v>476</v>
      </c>
      <c r="C425" t="str">
        <f t="shared" si="13"/>
        <v>31/199 F</v>
      </c>
      <c r="D425" t="s">
        <v>1059</v>
      </c>
    </row>
    <row r="426" spans="1:4" x14ac:dyDescent="0.25">
      <c r="A426">
        <v>423</v>
      </c>
      <c r="B426" t="s">
        <v>477</v>
      </c>
      <c r="C426" t="str">
        <f t="shared" si="13"/>
        <v>31/200 K</v>
      </c>
      <c r="D426" t="s">
        <v>1060</v>
      </c>
    </row>
    <row r="427" spans="1:4" x14ac:dyDescent="0.25">
      <c r="A427">
        <v>424</v>
      </c>
      <c r="B427" t="s">
        <v>478</v>
      </c>
      <c r="C427" t="str">
        <f t="shared" si="13"/>
        <v>31/201 F</v>
      </c>
      <c r="D427" t="s">
        <v>1061</v>
      </c>
    </row>
    <row r="428" spans="1:4" x14ac:dyDescent="0.25">
      <c r="A428">
        <v>425</v>
      </c>
      <c r="B428" t="s">
        <v>480</v>
      </c>
      <c r="C428" t="str">
        <f t="shared" si="13"/>
        <v>31/203 M</v>
      </c>
      <c r="D428" t="s">
        <v>1062</v>
      </c>
    </row>
    <row r="429" spans="1:4" x14ac:dyDescent="0.25">
      <c r="A429">
        <v>426</v>
      </c>
      <c r="B429" t="s">
        <v>481</v>
      </c>
      <c r="C429" t="str">
        <f t="shared" si="13"/>
        <v>31/204 J</v>
      </c>
      <c r="D429" t="s">
        <v>1063</v>
      </c>
    </row>
    <row r="430" spans="1:4" x14ac:dyDescent="0.25">
      <c r="A430">
        <v>427</v>
      </c>
      <c r="B430" t="s">
        <v>482</v>
      </c>
      <c r="C430" t="str">
        <f t="shared" si="13"/>
        <v>31/204BK</v>
      </c>
      <c r="D430" t="s">
        <v>1064</v>
      </c>
    </row>
    <row r="431" spans="1:4" x14ac:dyDescent="0.25">
      <c r="A431">
        <v>428</v>
      </c>
      <c r="B431" t="s">
        <v>483</v>
      </c>
      <c r="C431" t="str">
        <f t="shared" si="13"/>
        <v>31/205 X</v>
      </c>
      <c r="D431" t="s">
        <v>1065</v>
      </c>
    </row>
    <row r="432" spans="1:4" x14ac:dyDescent="0.25">
      <c r="A432">
        <v>429</v>
      </c>
      <c r="B432" t="s">
        <v>486</v>
      </c>
      <c r="C432" t="str">
        <f t="shared" si="13"/>
        <v>31/209 W</v>
      </c>
      <c r="D432" t="s">
        <v>486</v>
      </c>
    </row>
    <row r="433" spans="1:4" x14ac:dyDescent="0.25">
      <c r="A433">
        <v>430</v>
      </c>
      <c r="B433" t="s">
        <v>487</v>
      </c>
      <c r="C433" t="e">
        <f t="shared" si="13"/>
        <v>#N/A</v>
      </c>
      <c r="D433" t="s">
        <v>487</v>
      </c>
    </row>
    <row r="434" spans="1:4" x14ac:dyDescent="0.25">
      <c r="A434">
        <v>431</v>
      </c>
      <c r="B434" s="21" t="s">
        <v>1131</v>
      </c>
      <c r="C434" t="str">
        <f>VLOOKUP($B434,$E$5:$F$264,2,FALSE)</f>
        <v>31/211B</v>
      </c>
      <c r="D434" s="21" t="s">
        <v>1133</v>
      </c>
    </row>
    <row r="435" spans="1:4" x14ac:dyDescent="0.25">
      <c r="A435">
        <v>432</v>
      </c>
      <c r="B435" t="s">
        <v>488</v>
      </c>
      <c r="C435" t="str">
        <f t="shared" si="13"/>
        <v>31/213 X</v>
      </c>
      <c r="D435" t="s">
        <v>488</v>
      </c>
    </row>
    <row r="436" spans="1:4" x14ac:dyDescent="0.25">
      <c r="A436">
        <v>433</v>
      </c>
      <c r="B436" t="s">
        <v>489</v>
      </c>
      <c r="C436" t="str">
        <f t="shared" si="13"/>
        <v>31/217BX</v>
      </c>
      <c r="D436" t="s">
        <v>1068</v>
      </c>
    </row>
    <row r="437" spans="1:4" x14ac:dyDescent="0.25">
      <c r="B437" t="s">
        <v>113</v>
      </c>
      <c r="C437" t="s">
        <v>1083</v>
      </c>
      <c r="D437" t="s">
        <v>113</v>
      </c>
    </row>
    <row r="438" spans="1:4" x14ac:dyDescent="0.25">
      <c r="B438" t="s">
        <v>65</v>
      </c>
      <c r="C438" t="s">
        <v>65</v>
      </c>
      <c r="D438" s="3" t="s">
        <v>7</v>
      </c>
    </row>
    <row r="439" spans="1:4" x14ac:dyDescent="0.25">
      <c r="B439" t="s">
        <v>65</v>
      </c>
      <c r="C439" t="s">
        <v>65</v>
      </c>
      <c r="D439" s="3" t="s">
        <v>114</v>
      </c>
    </row>
    <row r="440" spans="1:4" x14ac:dyDescent="0.25">
      <c r="B440" t="s">
        <v>65</v>
      </c>
      <c r="C440" t="s">
        <v>65</v>
      </c>
      <c r="D440" s="3" t="s">
        <v>8</v>
      </c>
    </row>
    <row r="441" spans="1:4" x14ac:dyDescent="0.25">
      <c r="B441" t="s">
        <v>65</v>
      </c>
      <c r="C441" t="s">
        <v>65</v>
      </c>
      <c r="D441" s="3" t="s">
        <v>130</v>
      </c>
    </row>
    <row r="442" spans="1:4" x14ac:dyDescent="0.25">
      <c r="B442" t="s">
        <v>67</v>
      </c>
      <c r="C442" t="s">
        <v>1084</v>
      </c>
      <c r="D442" s="3" t="s">
        <v>2</v>
      </c>
    </row>
    <row r="443" spans="1:4" x14ac:dyDescent="0.25">
      <c r="B443" t="s">
        <v>67</v>
      </c>
      <c r="C443" t="s">
        <v>1084</v>
      </c>
      <c r="D443" s="3" t="s">
        <v>1</v>
      </c>
    </row>
    <row r="444" spans="1:4" x14ac:dyDescent="0.25">
      <c r="B444" t="s">
        <v>67</v>
      </c>
      <c r="C444" t="s">
        <v>1084</v>
      </c>
      <c r="D444" s="3" t="s">
        <v>71</v>
      </c>
    </row>
    <row r="445" spans="1:4" x14ac:dyDescent="0.25">
      <c r="B445" t="s">
        <v>67</v>
      </c>
      <c r="C445" t="s">
        <v>1084</v>
      </c>
      <c r="D445" s="3" t="s">
        <v>72</v>
      </c>
    </row>
    <row r="446" spans="1:4" x14ac:dyDescent="0.25">
      <c r="B446" t="s">
        <v>67</v>
      </c>
      <c r="C446" t="s">
        <v>1084</v>
      </c>
      <c r="D446" s="3" t="s">
        <v>73</v>
      </c>
    </row>
    <row r="447" spans="1:4" x14ac:dyDescent="0.25">
      <c r="B447" t="s">
        <v>67</v>
      </c>
      <c r="C447" t="s">
        <v>1084</v>
      </c>
      <c r="D447" s="3" t="s">
        <v>127</v>
      </c>
    </row>
    <row r="448" spans="1:4" x14ac:dyDescent="0.25">
      <c r="B448" t="s">
        <v>67</v>
      </c>
      <c r="C448" t="s">
        <v>1084</v>
      </c>
      <c r="D448" s="3" t="s">
        <v>87</v>
      </c>
    </row>
    <row r="449" spans="2:4" x14ac:dyDescent="0.25">
      <c r="B449" t="s">
        <v>67</v>
      </c>
      <c r="C449" t="s">
        <v>1084</v>
      </c>
      <c r="D449" s="3" t="s">
        <v>1085</v>
      </c>
    </row>
    <row r="450" spans="2:4" x14ac:dyDescent="0.25">
      <c r="B450" t="s">
        <v>67</v>
      </c>
      <c r="C450" t="s">
        <v>1084</v>
      </c>
      <c r="D450" s="3" t="s">
        <v>128</v>
      </c>
    </row>
    <row r="451" spans="2:4" x14ac:dyDescent="0.25">
      <c r="B451" t="s">
        <v>67</v>
      </c>
      <c r="C451" t="s">
        <v>1084</v>
      </c>
      <c r="D451" s="3" t="s">
        <v>75</v>
      </c>
    </row>
    <row r="452" spans="2:4" x14ac:dyDescent="0.25">
      <c r="B452" t="s">
        <v>66</v>
      </c>
      <c r="C452" t="s">
        <v>66</v>
      </c>
      <c r="D452" s="3" t="s">
        <v>74</v>
      </c>
    </row>
    <row r="453" spans="2:4" x14ac:dyDescent="0.25">
      <c r="B453" t="s">
        <v>66</v>
      </c>
      <c r="C453" t="s">
        <v>66</v>
      </c>
      <c r="D453" s="3" t="s">
        <v>55</v>
      </c>
    </row>
    <row r="454" spans="2:4" x14ac:dyDescent="0.25">
      <c r="B454" t="s">
        <v>68</v>
      </c>
      <c r="C454" t="s">
        <v>1086</v>
      </c>
      <c r="D454" s="3" t="s">
        <v>76</v>
      </c>
    </row>
    <row r="455" spans="2:4" x14ac:dyDescent="0.25">
      <c r="B455" t="s">
        <v>68</v>
      </c>
      <c r="C455" t="s">
        <v>1086</v>
      </c>
      <c r="D455" s="3" t="s">
        <v>77</v>
      </c>
    </row>
    <row r="456" spans="2:4" x14ac:dyDescent="0.25">
      <c r="B456" t="s">
        <v>68</v>
      </c>
      <c r="C456" t="s">
        <v>1086</v>
      </c>
      <c r="D456" s="3" t="s">
        <v>78</v>
      </c>
    </row>
    <row r="457" spans="2:4" x14ac:dyDescent="0.25">
      <c r="B457" t="s">
        <v>68</v>
      </c>
      <c r="C457" t="s">
        <v>1086</v>
      </c>
      <c r="D457" s="3" t="s">
        <v>79</v>
      </c>
    </row>
    <row r="458" spans="2:4" x14ac:dyDescent="0.25">
      <c r="B458" t="s">
        <v>68</v>
      </c>
      <c r="C458" t="s">
        <v>1086</v>
      </c>
      <c r="D458" s="3" t="s">
        <v>80</v>
      </c>
    </row>
    <row r="459" spans="2:4" x14ac:dyDescent="0.25">
      <c r="B459" t="s">
        <v>69</v>
      </c>
      <c r="C459" t="s">
        <v>1087</v>
      </c>
      <c r="D459" s="3" t="s">
        <v>81</v>
      </c>
    </row>
    <row r="460" spans="2:4" x14ac:dyDescent="0.25">
      <c r="B460" t="s">
        <v>69</v>
      </c>
      <c r="C460" t="s">
        <v>1087</v>
      </c>
      <c r="D460" s="3" t="s">
        <v>82</v>
      </c>
    </row>
    <row r="461" spans="2:4" x14ac:dyDescent="0.25">
      <c r="B461" t="s">
        <v>69</v>
      </c>
      <c r="C461" t="s">
        <v>1087</v>
      </c>
      <c r="D461" s="3" t="s">
        <v>56</v>
      </c>
    </row>
    <row r="462" spans="2:4" x14ac:dyDescent="0.25">
      <c r="B462" t="s">
        <v>69</v>
      </c>
      <c r="C462" t="s">
        <v>1087</v>
      </c>
      <c r="D462" s="3" t="s">
        <v>83</v>
      </c>
    </row>
    <row r="463" spans="2:4" x14ac:dyDescent="0.25">
      <c r="B463" t="s">
        <v>69</v>
      </c>
      <c r="C463" t="s">
        <v>1087</v>
      </c>
      <c r="D463" s="3" t="s">
        <v>84</v>
      </c>
    </row>
    <row r="464" spans="2:4" x14ac:dyDescent="0.25">
      <c r="B464" t="s">
        <v>69</v>
      </c>
      <c r="C464" t="s">
        <v>1087</v>
      </c>
      <c r="D464" s="3" t="s">
        <v>85</v>
      </c>
    </row>
    <row r="465" spans="2:4" x14ac:dyDescent="0.25">
      <c r="B465" t="s">
        <v>65</v>
      </c>
      <c r="C465" t="s">
        <v>65</v>
      </c>
      <c r="D465" s="3" t="s">
        <v>53</v>
      </c>
    </row>
    <row r="466" spans="2:4" x14ac:dyDescent="0.25">
      <c r="B466" t="s">
        <v>65</v>
      </c>
      <c r="C466" t="s">
        <v>65</v>
      </c>
      <c r="D466" s="3" t="s">
        <v>54</v>
      </c>
    </row>
    <row r="467" spans="2:4" x14ac:dyDescent="0.25">
      <c r="B467" t="s">
        <v>65</v>
      </c>
      <c r="C467" t="s">
        <v>65</v>
      </c>
      <c r="D467" s="3" t="s">
        <v>131</v>
      </c>
    </row>
    <row r="468" spans="2:4" x14ac:dyDescent="0.25">
      <c r="B468" t="s">
        <v>67</v>
      </c>
      <c r="C468" t="s">
        <v>1084</v>
      </c>
      <c r="D468" s="3" t="s">
        <v>129</v>
      </c>
    </row>
  </sheetData>
  <autoFilter ref="A1:F468" xr:uid="{00000000-0009-0000-0000-000005000000}"/>
  <phoneticPr fontId="2" type="noConversion"/>
  <dataValidations count="2">
    <dataValidation type="list" allowBlank="1" showInputMessage="1" showErrorMessage="1" sqref="B2:B264 E2:E4 AM3" xr:uid="{00000000-0002-0000-0500-000000000000}">
      <formula1>$B$2:$B$264</formula1>
    </dataValidation>
    <dataValidation type="list" allowBlank="1" showInputMessage="1" showErrorMessage="1" sqref="CI4:CI5 EN5 DE8:DE9 CU2:CW2 AH3:AH5 BC8:BC9 BB4:BB5 FW4:FW5 DD1:DD3 CX2:DC3 BD1:BD6 AM2 BK4:BK6 BZ4:CB4 DE2:GL3 U2:AL3 AN2:BC3 CX4:DG4 CG4 CD4 EM4:FB4 BL4:BQ4 BJ4 BE4:BH4 BB4:BC4 U4:AZ4 FW4:GK4 FS4:FU4 FI4:FM4 FO4:FQ4 FD4:FG4 DI4:EK4 BZ2:CT3 CI4:CS4 BS4:BV4 BE2:BX3" xr:uid="{00000000-0002-0000-0500-000001000000}">
      <formula1>$A$2:$A$249</formula1>
    </dataValidation>
  </dataValidations>
  <pageMargins left="0.75" right="0.75" top="1" bottom="1" header="0.5" footer="0.5"/>
  <pageSetup paperSize="9" scale="5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p H 5 V T z z U I P e p A A A A + A A A A B I A H A B D b 2 5 m a W c v U G F j a 2 F n Z S 5 4 b W w g o h g A K K A U A A A A A A A A A A A A A A A A A A A A A A A A A A A A h Y / R C o I w G I V f R X b v N j V L 5 H d C X X S T E A T R 7 V h L R z r D z e a 7 d d E j 9 Q o J Z X X X 5 T l 8 B 7 7 z u N 0 h H 5 r a u 8 r O q F Z n K M A U e V K L 9 q h 0 m a H e n v w E 5 Q y 2 X J x 5 K b 0 R 1 i Y d j M p Q Z e 0 l J c Q 5 h 1 2 E 2 6 4 k I a U B O R S b n a h k w 3 2 l j e V a S P R Z H f + v E I P 9 S 4 a F e B H h O E 7 m e J Y E Q K Y a C q W / S D g a Y w r k p 4 R V X 9 u + k 0 x q f 7 0 E M k U g 7 x f s C V B L A w Q U A A I A C A C k f l V 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H 5 V T y i K R 7 g O A A A A E Q A A A B M A H A B G b 3 J t d W x h c y 9 T Z W N 0 a W 9 u M S 5 t I K I Y A C i g F A A A A A A A A A A A A A A A A A A A A A A A A A A A A C t O T S 7 J z M 9 T C I b Q h t Y A U E s B A i 0 A F A A C A A g A p H 5 V T z z U I P e p A A A A + A A A A B I A A A A A A A A A A A A A A A A A A A A A A E N v b m Z p Z y 9 Q Y W N r Y W d l L n h t b F B L A Q I t A B Q A A g A I A K R + V U 8 P y u m r p A A A A O k A A A A T A A A A A A A A A A A A A A A A A P U A A A B b Q 2 9 u d G V u d F 9 U e X B l c 1 0 u e G 1 s U E s B A i 0 A F A A C A A g A p H 5 V 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x 1 + w R s L a 9 P g R 4 W X l i W i X Q A A A A A A g A A A A A A A 2 Y A A M A A A A A Q A A A A I g l U Q + h U d Y R V g 7 w D Q y U F b g A A A A A E g A A A o A A A A B A A A A B U f 5 m u O F S y Y f Y A L 3 N 0 Y G h T U A A A A B z d n l f I Q I x M 9 v u 2 r 4 W p G 8 9 P s D c o K a n s S B / h 7 Y J m z e s A d O l D 7 i U Y b D h k J p n 9 A 5 G g 0 c W C z 9 A Z 5 O P s R 1 v n j / H w Y 5 1 k 8 y B 2 C i D e l X o Z s v p T i x C 0 F A A A A O 2 p x L r T F s a D A P w R i K l A c n E + P D B U < / D a t a M a s h u p > 
</file>

<file path=customXml/itemProps1.xml><?xml version="1.0" encoding="utf-8"?>
<ds:datastoreItem xmlns:ds="http://schemas.openxmlformats.org/officeDocument/2006/customXml" ds:itemID="{5EA5169A-8CB4-4758-AC73-5CC6841757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208</vt:i4>
      </vt:variant>
    </vt:vector>
  </HeadingPairs>
  <TitlesOfParts>
    <vt:vector size="214" baseType="lpstr">
      <vt:lpstr>Completion Notes</vt:lpstr>
      <vt:lpstr>Page 1</vt:lpstr>
      <vt:lpstr>Continuation Sheet 1 (Page 2)</vt:lpstr>
      <vt:lpstr>Continuation Sheet 3 (Page 4)</vt:lpstr>
      <vt:lpstr>Continuation Sheet 2 (Page 3)</vt:lpstr>
      <vt:lpstr>Lookup</vt:lpstr>
      <vt:lpstr>AnerleyChristChurchandStPaul</vt:lpstr>
      <vt:lpstr>Ash</vt:lpstr>
      <vt:lpstr>Aylesford</vt:lpstr>
      <vt:lpstr>Baptism</vt:lpstr>
      <vt:lpstr>BarmingwTeston</vt:lpstr>
      <vt:lpstr>Barnehurst</vt:lpstr>
      <vt:lpstr>BeckenhamChristChurch</vt:lpstr>
      <vt:lpstr>BeckenhamStJo</vt:lpstr>
      <vt:lpstr>BelvedereAllSS</vt:lpstr>
      <vt:lpstr>BelvedereStAug</vt:lpstr>
      <vt:lpstr>BexleyheathChCh</vt:lpstr>
      <vt:lpstr>BexleyheathStPet</vt:lpstr>
      <vt:lpstr>BexleyTeamMinistry</vt:lpstr>
      <vt:lpstr>Bickley</vt:lpstr>
      <vt:lpstr>BigginHill</vt:lpstr>
      <vt:lpstr>BirlingAddingtonRyarshandTrottiscliffe</vt:lpstr>
      <vt:lpstr>BLEM</vt:lpstr>
      <vt:lpstr>Blendon</vt:lpstr>
      <vt:lpstr>BoroughGreen</vt:lpstr>
      <vt:lpstr>Borstal</vt:lpstr>
      <vt:lpstr>BostallHeath</vt:lpstr>
      <vt:lpstr>Brasted</vt:lpstr>
      <vt:lpstr>Brenchley</vt:lpstr>
      <vt:lpstr>BromleyChCh</vt:lpstr>
      <vt:lpstr>BromleyHolyTrinity</vt:lpstr>
      <vt:lpstr>BromleySSPetandPaul</vt:lpstr>
      <vt:lpstr>BromleyStAndr</vt:lpstr>
      <vt:lpstr>BromleyStJo</vt:lpstr>
      <vt:lpstr>BromleyStMark</vt:lpstr>
      <vt:lpstr>BurhamandWouldham</vt:lpstr>
      <vt:lpstr>Category</vt:lpstr>
      <vt:lpstr>Chalk</vt:lpstr>
      <vt:lpstr>ChathamStMarywStJo</vt:lpstr>
      <vt:lpstr>ChathamStPaulwAllSS</vt:lpstr>
      <vt:lpstr>ChathamStPhilandStJas</vt:lpstr>
      <vt:lpstr>ChathamStSteph</vt:lpstr>
      <vt:lpstr>ChelsfieldwithGreenStreetGreenandPrattsBottom</vt:lpstr>
      <vt:lpstr>Chevening</vt:lpstr>
      <vt:lpstr>Chiddingstone__St_Mary</vt:lpstr>
      <vt:lpstr>ChiddingstonewChiddingstoneCauseway</vt:lpstr>
      <vt:lpstr>ChislehurstAnnunciation</vt:lpstr>
      <vt:lpstr>ChislehurstChCh</vt:lpstr>
      <vt:lpstr>ChislehurstStNic</vt:lpstr>
      <vt:lpstr>ChristChurchSouthbrough</vt:lpstr>
      <vt:lpstr>ChristtheKingPrincesPark</vt:lpstr>
      <vt:lpstr>Click_Arrow_to_Right_of_Box</vt:lpstr>
      <vt:lpstr>Click_Here</vt:lpstr>
      <vt:lpstr>ClickHere</vt:lpstr>
      <vt:lpstr>Clickhere2</vt:lpstr>
      <vt:lpstr>CliffeatHoowCooling</vt:lpstr>
      <vt:lpstr>CobhamwLuddesdowneandDode</vt:lpstr>
      <vt:lpstr>Completer</vt:lpstr>
      <vt:lpstr>CoxheathEastFarleighHuntonLintonandWestF</vt:lpstr>
      <vt:lpstr>Crayford</vt:lpstr>
      <vt:lpstr>CrayValley</vt:lpstr>
      <vt:lpstr>CrockenhillAllSo</vt:lpstr>
      <vt:lpstr>CrockhamHill_Westerham</vt:lpstr>
      <vt:lpstr>crockhamhillandwesterham</vt:lpstr>
      <vt:lpstr>CrockhamHillHTrin</vt:lpstr>
      <vt:lpstr>CrockhamHillWesterham</vt:lpstr>
      <vt:lpstr>CroftonStPaul</vt:lpstr>
      <vt:lpstr>CudhamandDowne</vt:lpstr>
      <vt:lpstr>CuxtonandHalling</vt:lpstr>
      <vt:lpstr>DarentValley</vt:lpstr>
      <vt:lpstr>DartfordChCh</vt:lpstr>
      <vt:lpstr>DartfordHTrin</vt:lpstr>
      <vt:lpstr>DartfordStEdm</vt:lpstr>
      <vt:lpstr>Ditton</vt:lpstr>
      <vt:lpstr>EastDartford</vt:lpstr>
      <vt:lpstr>Edenbridge</vt:lpstr>
      <vt:lpstr>EPeckhamandNettlestead</vt:lpstr>
      <vt:lpstr>ErithChCh</vt:lpstr>
      <vt:lpstr>ErithStJo</vt:lpstr>
      <vt:lpstr>ErithStPaul</vt:lpstr>
      <vt:lpstr>EynsfordwFarninghamandLullingstone</vt:lpstr>
      <vt:lpstr>Falconwood</vt:lpstr>
      <vt:lpstr>Farnborough</vt:lpstr>
      <vt:lpstr>FawkhamandHartley</vt:lpstr>
      <vt:lpstr>FrindsburyAllStswUpnorChattenden</vt:lpstr>
      <vt:lpstr>Funeral_service_in_church</vt:lpstr>
      <vt:lpstr>FuneralsandBurials</vt:lpstr>
      <vt:lpstr>Gillingham__St_Augustine</vt:lpstr>
      <vt:lpstr>GillinghamHTrin</vt:lpstr>
      <vt:lpstr>GillinghamStAug</vt:lpstr>
      <vt:lpstr>GillinghamStBarnabas</vt:lpstr>
      <vt:lpstr>GillinghamStMark</vt:lpstr>
      <vt:lpstr>GillinghamStMary</vt:lpstr>
      <vt:lpstr>GrainwStoke</vt:lpstr>
      <vt:lpstr>GravesendHFamilywIfield</vt:lpstr>
      <vt:lpstr>GravesendStAid</vt:lpstr>
      <vt:lpstr>GravesendStGeo</vt:lpstr>
      <vt:lpstr>GravesendStMary</vt:lpstr>
      <vt:lpstr>GreenhitheStMary</vt:lpstr>
      <vt:lpstr>Hadlow</vt:lpstr>
      <vt:lpstr>Hayes</vt:lpstr>
      <vt:lpstr>HeverFourElmsandMarkBeech</vt:lpstr>
      <vt:lpstr>HighamandMerston</vt:lpstr>
      <vt:lpstr>HighHalstowwAllHallowsandHooStMary</vt:lpstr>
      <vt:lpstr>Hildenborough</vt:lpstr>
      <vt:lpstr>HolyTrinitywithSaintJohnPenge</vt:lpstr>
      <vt:lpstr>HooStWerburgh</vt:lpstr>
      <vt:lpstr>Horsmonden</vt:lpstr>
      <vt:lpstr>IghthamandWrotham</vt:lpstr>
      <vt:lpstr>IsteadRise</vt:lpstr>
      <vt:lpstr>KemsingwWoodlands</vt:lpstr>
      <vt:lpstr>KentDownsandMalling</vt:lpstr>
      <vt:lpstr>Keston</vt:lpstr>
      <vt:lpstr>Kingsdown</vt:lpstr>
      <vt:lpstr>KingsHill</vt:lpstr>
      <vt:lpstr>KnockholtwHalstead</vt:lpstr>
      <vt:lpstr>LamberhurstandMatfield</vt:lpstr>
      <vt:lpstr>LamorbeyHRedeemer</vt:lpstr>
      <vt:lpstr>LamorbeyHTrin</vt:lpstr>
      <vt:lpstr>LangtonGreen</vt:lpstr>
      <vt:lpstr>Leigh</vt:lpstr>
      <vt:lpstr>Leybourne</vt:lpstr>
      <vt:lpstr>Longfield</vt:lpstr>
      <vt:lpstr>LutonChCh</vt:lpstr>
      <vt:lpstr>Marriage</vt:lpstr>
      <vt:lpstr>MeophamwNurstead</vt:lpstr>
      <vt:lpstr>MereworthWateringburyandWestPeckham</vt:lpstr>
      <vt:lpstr>MiltonnextGravesendChCh</vt:lpstr>
      <vt:lpstr>MiltonnextGravesendwDenton</vt:lpstr>
      <vt:lpstr>MonumentsinChurchyard</vt:lpstr>
      <vt:lpstr>NewBeckenhamStPaul</vt:lpstr>
      <vt:lpstr>NewBromptonStLuke</vt:lpstr>
      <vt:lpstr>OrpingtonAllSS</vt:lpstr>
      <vt:lpstr>OrpingtonChCh</vt:lpstr>
      <vt:lpstr>Otford</vt:lpstr>
      <vt:lpstr>PaddockWood</vt:lpstr>
      <vt:lpstr>Pembury</vt:lpstr>
      <vt:lpstr>PenshurstFordcombeandtheChiddingstoneChurches</vt:lpstr>
      <vt:lpstr>PerryStreet</vt:lpstr>
      <vt:lpstr>PettsWood</vt:lpstr>
      <vt:lpstr>PlaistowStMary</vt:lpstr>
      <vt:lpstr>Platt</vt:lpstr>
      <vt:lpstr>'Completion Notes'!Print_Area</vt:lpstr>
      <vt:lpstr>'Continuation Sheet 1 (Page 2)'!Print_Area</vt:lpstr>
      <vt:lpstr>'Continuation Sheet 2 (Page 3)'!Print_Area</vt:lpstr>
      <vt:lpstr>'Continuation Sheet 3 (Page 4)'!Print_Area</vt:lpstr>
      <vt:lpstr>Lookup!Print_Area</vt:lpstr>
      <vt:lpstr>'Page 1'!Print_Area</vt:lpstr>
      <vt:lpstr>QTR</vt:lpstr>
      <vt:lpstr>Rainham</vt:lpstr>
      <vt:lpstr>Ridley</vt:lpstr>
      <vt:lpstr>RiverheadwDuntonGreen</vt:lpstr>
      <vt:lpstr>Roch</vt:lpstr>
      <vt:lpstr>RochStJustus</vt:lpstr>
      <vt:lpstr>Rusthall</vt:lpstr>
      <vt:lpstr>SaintGeorgeandSaintBarnanbasBeckenham</vt:lpstr>
      <vt:lpstr>SChathamHTrin</vt:lpstr>
      <vt:lpstr>SealStPet</vt:lpstr>
      <vt:lpstr>SearchesinChurchRegisters</vt:lpstr>
      <vt:lpstr>Services</vt:lpstr>
      <vt:lpstr>Services2</vt:lpstr>
      <vt:lpstr>Services3</vt:lpstr>
      <vt:lpstr>SevenoaksStJo</vt:lpstr>
      <vt:lpstr>SevenoaksStLuke</vt:lpstr>
      <vt:lpstr>SevenoaksStNic</vt:lpstr>
      <vt:lpstr>SevenoaksWeald</vt:lpstr>
      <vt:lpstr>SGillingham</vt:lpstr>
      <vt:lpstr>ShipbournewPlaxtol</vt:lpstr>
      <vt:lpstr>Shoreham</vt:lpstr>
      <vt:lpstr>Shorne</vt:lpstr>
      <vt:lpstr>Shortlands</vt:lpstr>
      <vt:lpstr>SidcupChCh</vt:lpstr>
      <vt:lpstr>SidcupStAndr</vt:lpstr>
      <vt:lpstr>SidcupStJowithFootscray</vt:lpstr>
      <vt:lpstr>SladeGreen</vt:lpstr>
      <vt:lpstr>SnodlandAllSSwChCh</vt:lpstr>
      <vt:lpstr>SouthboroughStThos</vt:lpstr>
      <vt:lpstr>Southfleet</vt:lpstr>
      <vt:lpstr>SpeldhurstwGroombridgeandAshurst</vt:lpstr>
      <vt:lpstr>StanstedwFairseatandVigo</vt:lpstr>
      <vt:lpstr>StAugustinewithStLukeBromleyCommon</vt:lpstr>
      <vt:lpstr>StBotolphNorthfleetandStMarkRosherville</vt:lpstr>
      <vt:lpstr>StJamesTunbridgeWells</vt:lpstr>
      <vt:lpstr>StJameswStMichaelandStAugustineBeckenham</vt:lpstr>
      <vt:lpstr>StLawrenceBidboroughandStPeterSouthborough</vt:lpstr>
      <vt:lpstr>StLawrenceSealChartwithStMargaretUnderriver</vt:lpstr>
      <vt:lpstr>StMatthewHighBrooms</vt:lpstr>
      <vt:lpstr>Stone</vt:lpstr>
      <vt:lpstr>StPaulsCrayStBarn</vt:lpstr>
      <vt:lpstr>StPhilipTunbridgeWells</vt:lpstr>
      <vt:lpstr>StroodStFran</vt:lpstr>
      <vt:lpstr>StroodStNicwStMary</vt:lpstr>
      <vt:lpstr>SundridgewIdeHillToysHill</vt:lpstr>
      <vt:lpstr>SwanleyStMary</vt:lpstr>
      <vt:lpstr>SwanleyStPaul</vt:lpstr>
      <vt:lpstr>Swanscombe</vt:lpstr>
      <vt:lpstr>Thebradbourne</vt:lpstr>
      <vt:lpstr>TonbridgeSSPetandPaul</vt:lpstr>
      <vt:lpstr>TonbridgeStSteph</vt:lpstr>
      <vt:lpstr>TudeleycumCapelwFiveOakGreen</vt:lpstr>
      <vt:lpstr>TunbridgeWellsHTrinwChCh</vt:lpstr>
      <vt:lpstr>TunbridgeWellsKChas</vt:lpstr>
      <vt:lpstr>TunbridgeWellsStBarn</vt:lpstr>
      <vt:lpstr>TunbridgeWellsStJo</vt:lpstr>
      <vt:lpstr>TunbridgeWellsStLuke</vt:lpstr>
      <vt:lpstr>TunbridgeWellsStMark</vt:lpstr>
      <vt:lpstr>TunbridgeWellsStPet</vt:lpstr>
      <vt:lpstr>Victorybenefice</vt:lpstr>
      <vt:lpstr>Welling</vt:lpstr>
      <vt:lpstr>Westerham</vt:lpstr>
      <vt:lpstr>WestSevenoaksTeamMinistry</vt:lpstr>
      <vt:lpstr>Wilmington</vt:lpstr>
      <vt:lpstr>WMallingwOffham</vt:lpstr>
      <vt:lpstr>YaldingwCollierStreet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jamessouth</dc:creator>
  <cp:lastModifiedBy>Rowan Brown</cp:lastModifiedBy>
  <cp:lastPrinted>2020-12-01T09:57:10Z</cp:lastPrinted>
  <dcterms:created xsi:type="dcterms:W3CDTF">2010-06-07T07:58:55Z</dcterms:created>
  <dcterms:modified xsi:type="dcterms:W3CDTF">2025-02-03T15:35:08Z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